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iona\16-17 Audit\"/>
    </mc:Choice>
  </mc:AlternateContent>
  <bookViews>
    <workbookView xWindow="0" yWindow="0" windowWidth="38400" windowHeight="12435"/>
  </bookViews>
  <sheets>
    <sheet name="Current Holdings" sheetId="1" r:id="rId1"/>
    <sheet name="CPF Private Equity 2017" sheetId="2" r:id="rId2"/>
  </sheets>
  <definedNames>
    <definedName name="_xlnm._FilterDatabase" localSheetId="0" hidden="1">'Current Holdings'!$A$4:$F$95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2" i="2"/>
  <c r="F95" i="1" l="1"/>
  <c r="G37" i="2"/>
  <c r="G36" i="2"/>
  <c r="G35" i="2"/>
  <c r="G27" i="2"/>
  <c r="G28" i="2"/>
  <c r="G29" i="2"/>
  <c r="G30" i="2"/>
  <c r="G31" i="2"/>
  <c r="G32" i="2"/>
  <c r="G33" i="2"/>
  <c r="G34" i="2"/>
  <c r="G26" i="2"/>
  <c r="G25" i="2"/>
  <c r="G39" i="2" s="1"/>
  <c r="G24" i="2"/>
  <c r="G2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3" i="2"/>
  <c r="H95" i="1" l="1"/>
  <c r="H99" i="1" s="1"/>
</calcChain>
</file>

<file path=xl/sharedStrings.xml><?xml version="1.0" encoding="utf-8"?>
<sst xmlns="http://schemas.openxmlformats.org/spreadsheetml/2006/main" count="393" uniqueCount="230">
  <si>
    <t>Asset Name</t>
  </si>
  <si>
    <t>Country</t>
  </si>
  <si>
    <t xml:space="preserve">ACCRUED INCOME </t>
  </si>
  <si>
    <t>Fund</t>
  </si>
  <si>
    <t>Amount Committed (Currency)</t>
  </si>
  <si>
    <t>FX Rate</t>
  </si>
  <si>
    <t>EUR</t>
  </si>
  <si>
    <t>USD</t>
  </si>
  <si>
    <t>PRIVATE EQUITY</t>
  </si>
  <si>
    <t xml:space="preserve">CASH AND CASH EQUIVILANTS </t>
  </si>
  <si>
    <t>Cash and Cash Equivalents</t>
  </si>
  <si>
    <t>SOUTH32 LTD</t>
  </si>
  <si>
    <t>ANGLO AMERICAN USD0.54945</t>
  </si>
  <si>
    <t>ASTRAZENECA ORD USD0.25</t>
  </si>
  <si>
    <t>AVIVA ORD GBP0.25</t>
  </si>
  <si>
    <t>BAE SYSTEMS ORD GBP0.025</t>
  </si>
  <si>
    <t>BARCLAYS PLC ORD GBP0.25</t>
  </si>
  <si>
    <t>BHP BILLITON PLC USD0.50</t>
  </si>
  <si>
    <t>BP ORD USD0.25</t>
  </si>
  <si>
    <t>CENTRICA ORD GBP0.061728395</t>
  </si>
  <si>
    <t>DE LA RUE ORD GBP0.4486857</t>
  </si>
  <si>
    <t>DEBENHAMS ORD GBP0.0001</t>
  </si>
  <si>
    <t>DRAX GROUP ORD GBP0.1155172</t>
  </si>
  <si>
    <t>GLAXOSMITHKLINE ORD GBP0.25</t>
  </si>
  <si>
    <t>HSBC HLDGS ORD USD0.50(UK REG)</t>
  </si>
  <si>
    <t>LEGAL &amp; GENERAL GP ORD GBP0.025</t>
  </si>
  <si>
    <t>LLOYDS BANKING GP ORD GBP0.1</t>
  </si>
  <si>
    <t>MARKS &amp; SPENCER GP ORD GBP0.25</t>
  </si>
  <si>
    <t>NEX GROUP PLC ORD GBP0</t>
  </si>
  <si>
    <t>NEXT ORD GBP0.10</t>
  </si>
  <si>
    <t>OLD MUTUAL PLC ORD GBP0.114285714</t>
  </si>
  <si>
    <t>PEARSON ORD GBP0.25</t>
  </si>
  <si>
    <t>QINETIQ GROUP ORD GBP0.01</t>
  </si>
  <si>
    <t>ROYAL BK SCOT GRP ORD GBP1</t>
  </si>
  <si>
    <t>ROYAL DUTCH SHELL 'B'ORD EUR0.07</t>
  </si>
  <si>
    <t>SAINSBURY(J) ORD GBP0.28571428</t>
  </si>
  <si>
    <t>SPORTS DIRECT INTL ORD GBP0.10</t>
  </si>
  <si>
    <t>STANDARD CHARTERED PLC                  SHS</t>
  </si>
  <si>
    <t>STANDARD LIFE POOLED PENSION PROPERTY   FUND</t>
  </si>
  <si>
    <t>TESCO ORD GBP0.05</t>
  </si>
  <si>
    <t>TP ICAP PLC ORD GBP0.25</t>
  </si>
  <si>
    <t>TRINITY MIRROR GBP0.10</t>
  </si>
  <si>
    <t>VODAFONE GROUP ORD USD0.2095238</t>
  </si>
  <si>
    <t>WM MORRISON SUPERMARKETS ORD GBP0.10</t>
  </si>
  <si>
    <t>DODGE &amp; COX GLOBAL STOCK GBP ACC</t>
  </si>
  <si>
    <t>SKAGEN KON- TIKI-E</t>
  </si>
  <si>
    <t>J O HAMBRO CAPITAL MANAGEMENT LTD GLOBALSELECT FD STG Z</t>
  </si>
  <si>
    <t>HENDERSON EUROPEAN RET.PROP.FD CLASS M UNITS</t>
  </si>
  <si>
    <t>MPF ALL WORLD EQUITY INDEX SUB-FUND     (88392-HKKJ)</t>
  </si>
  <si>
    <t>MPF UK EQUITY INDEX SUB-FUND            (80392-HKEG)</t>
  </si>
  <si>
    <t>SCHRODER INV MGMT STRATEGIC BD HGD I ACCNAV</t>
  </si>
  <si>
    <t>TSY 2046 I/L STOCK DUE                  22/03/2046</t>
  </si>
  <si>
    <t>UK(GOVERNMENT OF) 0.125% I/L            22/03/2058</t>
  </si>
  <si>
    <t>UK(GOVERNMENT OF) 0.25% I/L             22/03/2052</t>
  </si>
  <si>
    <t>UK(GOVERNMENT OF) 0.75% I/L 22/3/34 GBP</t>
  </si>
  <si>
    <t>UK(GOVERNMENT OF) 1.25% I/L             22/11/2027</t>
  </si>
  <si>
    <t>UK(GOVT OF) 0.125% I/L                   22/03/29</t>
  </si>
  <si>
    <t>UK(GOVT OF) 0.125% I/L SR 22/03/68 GBP</t>
  </si>
  <si>
    <t>UK(GOVT OF) 0.125% IDX LKD GIL 3/44 GBP</t>
  </si>
  <si>
    <t>UK(GOVT OF) 0.125% IDX/LKD SNR 22/03/24</t>
  </si>
  <si>
    <t>UK(GOVT OF) 0.375% IDX/LKD SNR 22/03/62</t>
  </si>
  <si>
    <t>UK(GOVT OF) 0.5% IDX/LKD SNR 22/03/50</t>
  </si>
  <si>
    <t>UK(GOVT OF) 0.625% IDX/LKD 22/11/42 GBP</t>
  </si>
  <si>
    <t>UK(GOVT OF) 0.625% IDX/LKD SNR 22/03/40</t>
  </si>
  <si>
    <t>UK(GOVT OF) 0.75% I/L STK               22/11/2047</t>
  </si>
  <si>
    <t>UK(GOVT OF) 1.125% IDX/LKD SNR 22/11/37</t>
  </si>
  <si>
    <t>UK(GOVT OF) 1.25% IDX-LKD GILT 2055 GBP</t>
  </si>
  <si>
    <t>UK(GOVT OF) 1.875% I/L STK 22/11/22 GBP</t>
  </si>
  <si>
    <t>UK(GOVT OF) 2% I/L STK 26/01/35 GBP0.01</t>
  </si>
  <si>
    <t>UK(GOVT OF) 2.5% IDX/LKD SNR 07/24 GBP</t>
  </si>
  <si>
    <t>UK(GOVT OF) 4.125% I/LKD SNR 07/30 GBP</t>
  </si>
  <si>
    <t>UK(GOVT OF) IDX/LKD BDS 22/11/2056 GBP</t>
  </si>
  <si>
    <t>UK(GOVT OF)1.25% I/L STK 22/11/2032</t>
  </si>
  <si>
    <t>UNITED KINGDOM(GOVERNMENT OF) 0.125%    IDX/LKD 22/03/26 GBP</t>
  </si>
  <si>
    <t>SPECIALIST INVESTM M&amp;G EUROPEAN LOAN C  DIS GBP</t>
  </si>
  <si>
    <t>SCHRODER UNIT TST INSTL STLG BROAD MKT  BD X</t>
  </si>
  <si>
    <t>AXA EUROPEAN ADDED VALUE FUND</t>
  </si>
  <si>
    <t>NORDIC ACTIV PPTY UNIT</t>
  </si>
  <si>
    <t>AVIVA INVESTORS PENSIONS LTD  PROPERTY A GBP</t>
  </si>
  <si>
    <t>AVIVA INVESTORS PPTY GROUP</t>
  </si>
  <si>
    <t>BLACKROCK UK FD</t>
  </si>
  <si>
    <t>HERCULES UNIT PROPERTY</t>
  </si>
  <si>
    <t>HERMES PROPERTY UT</t>
  </si>
  <si>
    <t>IPIF FEEDER UNIT TRUST</t>
  </si>
  <si>
    <t>MAYFAIR CAP PPTY (MCPUT)</t>
  </si>
  <si>
    <t>METRO PPTY UNIT TR</t>
  </si>
  <si>
    <t>MULTI-LET INDL PROPERTY UNIT TRUST</t>
  </si>
  <si>
    <t>PALMER CAPITAL UNIT TRUST</t>
  </si>
  <si>
    <t>REAL INCOME FD</t>
  </si>
  <si>
    <t>SCHRODER INVT MGMT REGL OFFICE PPTY UNITTR</t>
  </si>
  <si>
    <t>SCHRODER PROP MGRS(JER)LTD WEST END OF  LONDON PROPERTY UNIT TST GBP</t>
  </si>
  <si>
    <t>SCHRODER UNIT TST UK REAL ESTATE SREF I INC</t>
  </si>
  <si>
    <t>SCHRODERS LOCAL RETAIL FUND</t>
  </si>
  <si>
    <t>THREADNEEDLE INV STRATEGIC PROPRTY FUND IV T</t>
  </si>
  <si>
    <t>THREADNEEDLE PROP PROPERTY</t>
  </si>
  <si>
    <t>Equities</t>
  </si>
  <si>
    <t>Fixed Income</t>
  </si>
  <si>
    <t>Real Estate</t>
  </si>
  <si>
    <t>AU000000S320</t>
  </si>
  <si>
    <t>GB00B1XZS820</t>
  </si>
  <si>
    <t>GB0009895292</t>
  </si>
  <si>
    <t>GB0002162385</t>
  </si>
  <si>
    <t>GB0002634946</t>
  </si>
  <si>
    <t>GB0031348658</t>
  </si>
  <si>
    <t>GB0000566504</t>
  </si>
  <si>
    <t>GB0007980591</t>
  </si>
  <si>
    <t>GB00B033F229</t>
  </si>
  <si>
    <t>GB00B3DGH821</t>
  </si>
  <si>
    <t>GB00B126KH97</t>
  </si>
  <si>
    <t>GB00B1VNSX38</t>
  </si>
  <si>
    <t>GB0009252882</t>
  </si>
  <si>
    <t>GB0005405286</t>
  </si>
  <si>
    <t>GB0005603997</t>
  </si>
  <si>
    <t>GB0008706128</t>
  </si>
  <si>
    <t>GB0031274896</t>
  </si>
  <si>
    <t>GB00BZ02MH16</t>
  </si>
  <si>
    <t>GB0032089863</t>
  </si>
  <si>
    <t>GB00B77J0862</t>
  </si>
  <si>
    <t>GB0006776081</t>
  </si>
  <si>
    <t>GB00B0WMWD03</t>
  </si>
  <si>
    <t>GB00B7T77214</t>
  </si>
  <si>
    <t>GB00B03MM408</t>
  </si>
  <si>
    <t>GB00B019KW72</t>
  </si>
  <si>
    <t>GB00B1QH8P22</t>
  </si>
  <si>
    <t>GB0004082847</t>
  </si>
  <si>
    <t>GB0008847096</t>
  </si>
  <si>
    <t>GB00B1H0DZ51</t>
  </si>
  <si>
    <t>GB0009039941</t>
  </si>
  <si>
    <t>GB00BH4HKS39</t>
  </si>
  <si>
    <t>GB0006043169</t>
  </si>
  <si>
    <t>IE00B54J6879</t>
  </si>
  <si>
    <t>NO0010723356</t>
  </si>
  <si>
    <t>IE00B3DCMB82</t>
  </si>
  <si>
    <t>LU0252403240</t>
  </si>
  <si>
    <t>GB00BYMWG366</t>
  </si>
  <si>
    <t>GB00BP9DLZ64</t>
  </si>
  <si>
    <t>GB00B73ZYW09</t>
  </si>
  <si>
    <t>GB00B46CGH68</t>
  </si>
  <si>
    <t>GB00B128DH60</t>
  </si>
  <si>
    <t>GB00B3Y1JG82</t>
  </si>
  <si>
    <t>GB00BDX8CX86</t>
  </si>
  <si>
    <t>GB00B7RN0G65</t>
  </si>
  <si>
    <t>GB00B85SFQ54</t>
  </si>
  <si>
    <t>GB00B4PTCY75</t>
  </si>
  <si>
    <t>GB00B421JZ66</t>
  </si>
  <si>
    <t>GB00B3MYD345</t>
  </si>
  <si>
    <t>GB00B3LZBF68</t>
  </si>
  <si>
    <t>GB00B24FFM16</t>
  </si>
  <si>
    <t>GB00B1L6W962</t>
  </si>
  <si>
    <t>GB00B0CNHZ09</t>
  </si>
  <si>
    <t>GB00B1Z5HQ14</t>
  </si>
  <si>
    <t>GB0031790826</t>
  </si>
  <si>
    <t>GB0008983024</t>
  </si>
  <si>
    <t>GB0008932666</t>
  </si>
  <si>
    <t>GB00BYVP4K94</t>
  </si>
  <si>
    <t>GB00B3D4VD98</t>
  </si>
  <si>
    <t>GB00BYY5F144</t>
  </si>
  <si>
    <t>IE00B0CQS903</t>
  </si>
  <si>
    <t>GB00B06RTR47</t>
  </si>
  <si>
    <t>GB00B01G0Z11</t>
  </si>
  <si>
    <t>GB00BZ077F98</t>
  </si>
  <si>
    <t>GB0005201990</t>
  </si>
  <si>
    <t>GB0004262191</t>
  </si>
  <si>
    <t>GB00B064RW61</t>
  </si>
  <si>
    <t>GB00B8215Z66</t>
  </si>
  <si>
    <t>JE00B3WD5Q88</t>
  </si>
  <si>
    <t>GB0005086672</t>
  </si>
  <si>
    <t>Australia</t>
  </si>
  <si>
    <t>United Kingdom</t>
  </si>
  <si>
    <t>Global Region</t>
  </si>
  <si>
    <t>Ireland</t>
  </si>
  <si>
    <t>Luxembourg</t>
  </si>
  <si>
    <t>International Region</t>
  </si>
  <si>
    <t>France</t>
  </si>
  <si>
    <t>Adams Street Partners 2003 - US Fund</t>
  </si>
  <si>
    <t>Adams Street Partners 2003 - Non US Fund</t>
  </si>
  <si>
    <t>Adams Street Partners 2004 - US Fund</t>
  </si>
  <si>
    <t>Adams Street Partners 2004 - Non US Fund</t>
  </si>
  <si>
    <t>Adams Street Partners 2007 - US Fund</t>
  </si>
  <si>
    <t>Adams Street Partners 2007 - Non US Fund</t>
  </si>
  <si>
    <t>Adams Street Partners 2007 - Direct Fund</t>
  </si>
  <si>
    <t>Adams Street Partners 2008 - US Fund</t>
  </si>
  <si>
    <t>Adams Street Partners 2008 - Non US Fund</t>
  </si>
  <si>
    <t>Adams Street Partners 2008 - Direct Fund</t>
  </si>
  <si>
    <t>Adams Street Partners 2009 - US Fund</t>
  </si>
  <si>
    <t>Adams Street Partners 2009 - Non US Developed Markets Fund</t>
  </si>
  <si>
    <t>Adams Street Partners 2009 - Non US Emerging Markets Fund</t>
  </si>
  <si>
    <t>Adams Street Partners 2009 - Direct Fund</t>
  </si>
  <si>
    <t xml:space="preserve">Adams Street Partners 2010 - US Fund </t>
  </si>
  <si>
    <t>Adams Street Partners 2010 - Non US Developed Market Fund</t>
  </si>
  <si>
    <t>Adams Street Partners 2010 - Non US Emerging Market Fund</t>
  </si>
  <si>
    <t>Adams Street Partners 2010 - Direct Fund</t>
  </si>
  <si>
    <t>Adams Street Partners 2012</t>
  </si>
  <si>
    <t>Adams Street Partners 2014</t>
  </si>
  <si>
    <t>Equitix</t>
  </si>
  <si>
    <t>UBS</t>
  </si>
  <si>
    <t>Partners Group</t>
  </si>
  <si>
    <t>HARBOURVEST PARTNERS IV-PSHIP</t>
  </si>
  <si>
    <t>HARBOURVEST VII BUYOUT FUND</t>
  </si>
  <si>
    <t>HARBOURVEST VII-VENTURE FUND</t>
  </si>
  <si>
    <t>HARBOURVEST VIII BUYOUT</t>
  </si>
  <si>
    <t>HARBOURVEST VIII VENTURE</t>
  </si>
  <si>
    <t>IX VENTURE FUND HARBOURVEST PARNTERS</t>
  </si>
  <si>
    <t>HARBOURVEST VII PARTNERSHIP</t>
  </si>
  <si>
    <t>HARBOURVEST PARTNERS INTL PARTNERSHIP V 2005</t>
  </si>
  <si>
    <t>INTERNATIONAL DIRECT FUND V 2005</t>
  </si>
  <si>
    <t>HARBOURVEST PARTNERS INTL PARTNERSHI¬ FUND VI 2008</t>
  </si>
  <si>
    <t>Cambridge &amp; Counties Bank</t>
  </si>
  <si>
    <t>Pooled Funds</t>
  </si>
  <si>
    <t>Private Equity</t>
  </si>
  <si>
    <t>Refer CPF Private Equity 2017 tab</t>
  </si>
  <si>
    <t>Cambridgeshire Pension Fund - Investments  as at 31st March 2017 (Unaudited)</t>
  </si>
  <si>
    <t>Cambridgeshire Pension Fund Private Equity and Infrastructure Funds as at 31st March 2017 (Unaudited)</t>
  </si>
  <si>
    <t>Amount Drawn as at 31/03/17 (Currency)</t>
  </si>
  <si>
    <t>Distributions as at 31/03/17 Currency)</t>
  </si>
  <si>
    <t>Amount Undrawn at 31.03.17 (Currency)</t>
  </si>
  <si>
    <t>Net Asset value as at 31/3/17 (Currency)</t>
  </si>
  <si>
    <t>Net Asset value as at 31/3/17 (GBP)</t>
  </si>
  <si>
    <t>HARBOURVEST X (AIF)</t>
  </si>
  <si>
    <t>IX  BUYOUT FUND HARBOURVEST PARTNERS</t>
  </si>
  <si>
    <t>NORTHERN TRUST GBL EURO LIQUIDITY A EUR ACC</t>
  </si>
  <si>
    <t>IE00B7Y8R850</t>
  </si>
  <si>
    <t>AU000000VAH4</t>
  </si>
  <si>
    <t>VIRGIN AUSTRALIA                        HOLDINGS LTD</t>
  </si>
  <si>
    <t>Total</t>
  </si>
  <si>
    <t>No. of Shares held</t>
  </si>
  <si>
    <t>Asset Class</t>
  </si>
  <si>
    <t>ISIN</t>
  </si>
  <si>
    <t>Market Value (GBP)</t>
  </si>
  <si>
    <t>LEGAL AND GENERAL MANAGED PROPERTY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</si>
</sst>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$-409]#,##0.00_ ;\-[$$-409]#,##0.00\ "/>
    <numFmt numFmtId="166" formatCode="[$£-809]#,##0.00;\-[$£-809]#,##0.00"/>
    <numFmt numFmtId="167" formatCode="[$€-1809]#,##0.00;\-[$€-1809]#,##0.00"/>
    <numFmt numFmtId="168" formatCode="_-* #,##0_-;\-* #,##0_-;_-* &quot;-&quot;??_-;_-@_-"/>
    <numFmt numFmtId="169" formatCode="#,##0.00_);[Red]\(#,##0.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9" fontId="23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164" fontId="18" fillId="0" borderId="0"/>
    <xf numFmtId="0" fontId="1" fillId="0" borderId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164" fontId="18" fillId="0" borderId="0"/>
    <xf numFmtId="164" fontId="18" fillId="0" borderId="0"/>
    <xf numFmtId="9" fontId="18" fillId="0" borderId="0" applyFont="0" applyFill="0" applyBorder="0" applyAlignment="0" applyProtection="0"/>
    <xf numFmtId="0" fontId="1" fillId="0" borderId="0"/>
    <xf numFmtId="164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164" fontId="18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2" fillId="0" borderId="10" xfId="0" applyFont="1" applyFill="1" applyBorder="1" applyAlignment="1"/>
    <xf numFmtId="0" fontId="21" fillId="33" borderId="14" xfId="0" applyFont="1" applyFill="1" applyBorder="1" applyAlignment="1"/>
    <xf numFmtId="0" fontId="22" fillId="0" borderId="10" xfId="0" applyFont="1" applyBorder="1" applyAlignment="1"/>
    <xf numFmtId="0" fontId="21" fillId="33" borderId="17" xfId="0" applyFont="1" applyFill="1" applyBorder="1" applyAlignment="1"/>
    <xf numFmtId="166" fontId="21" fillId="33" borderId="17" xfId="43" applyNumberFormat="1" applyFont="1" applyFill="1" applyBorder="1" applyAlignment="1">
      <alignment horizontal="right"/>
    </xf>
    <xf numFmtId="43" fontId="24" fillId="0" borderId="0" xfId="1" applyFont="1" applyFill="1"/>
    <xf numFmtId="0" fontId="25" fillId="0" borderId="0" xfId="0" applyFont="1"/>
    <xf numFmtId="0" fontId="22" fillId="0" borderId="0" xfId="0" applyFont="1"/>
    <xf numFmtId="0" fontId="26" fillId="33" borderId="10" xfId="0" applyNumberFormat="1" applyFont="1" applyFill="1" applyBorder="1"/>
    <xf numFmtId="169" fontId="26" fillId="33" borderId="10" xfId="1" applyNumberFormat="1" applyFont="1" applyFill="1" applyBorder="1" applyAlignment="1">
      <alignment horizontal="center" wrapText="1"/>
    </xf>
    <xf numFmtId="0" fontId="26" fillId="33" borderId="10" xfId="0" applyNumberFormat="1" applyFont="1" applyFill="1" applyBorder="1" applyAlignment="1">
      <alignment wrapText="1"/>
    </xf>
    <xf numFmtId="0" fontId="24" fillId="0" borderId="0" xfId="71" applyNumberFormat="1" applyFont="1" applyFill="1"/>
    <xf numFmtId="168" fontId="22" fillId="0" borderId="0" xfId="1" applyNumberFormat="1" applyFont="1" applyFill="1"/>
    <xf numFmtId="0" fontId="22" fillId="0" borderId="0" xfId="0" applyFont="1" applyFill="1"/>
    <xf numFmtId="168" fontId="24" fillId="0" borderId="0" xfId="1" applyNumberFormat="1" applyFont="1" applyFill="1"/>
    <xf numFmtId="168" fontId="22" fillId="0" borderId="0" xfId="1" applyNumberFormat="1" applyFont="1"/>
    <xf numFmtId="4" fontId="24" fillId="0" borderId="0" xfId="71" applyNumberFormat="1" applyFont="1" applyFill="1"/>
    <xf numFmtId="4" fontId="22" fillId="0" borderId="0" xfId="0" applyNumberFormat="1" applyFont="1"/>
    <xf numFmtId="43" fontId="22" fillId="0" borderId="19" xfId="1" applyFont="1" applyBorder="1"/>
    <xf numFmtId="165" fontId="22" fillId="0" borderId="0" xfId="0" applyNumberFormat="1" applyFont="1"/>
    <xf numFmtId="167" fontId="22" fillId="0" borderId="0" xfId="0" applyNumberFormat="1" applyFont="1"/>
    <xf numFmtId="0" fontId="21" fillId="33" borderId="15" xfId="0" applyFont="1" applyFill="1" applyBorder="1" applyAlignment="1">
      <alignment horizontal="right" wrapText="1"/>
    </xf>
    <xf numFmtId="0" fontId="21" fillId="33" borderId="16" xfId="0" applyFont="1" applyFill="1" applyBorder="1" applyAlignment="1">
      <alignment horizontal="right" wrapText="1"/>
    </xf>
    <xf numFmtId="165" fontId="22" fillId="0" borderId="10" xfId="43" applyNumberFormat="1" applyFont="1" applyFill="1" applyBorder="1" applyAlignment="1">
      <alignment horizontal="right"/>
    </xf>
    <xf numFmtId="166" fontId="22" fillId="0" borderId="10" xfId="43" applyNumberFormat="1" applyFont="1" applyBorder="1" applyAlignment="1">
      <alignment horizontal="right"/>
    </xf>
    <xf numFmtId="166" fontId="22" fillId="0" borderId="10" xfId="43" applyNumberFormat="1" applyFont="1" applyFill="1" applyBorder="1" applyAlignment="1">
      <alignment horizontal="right"/>
    </xf>
    <xf numFmtId="165" fontId="22" fillId="0" borderId="18" xfId="43" applyNumberFormat="1" applyFont="1" applyFill="1" applyBorder="1" applyAlignment="1">
      <alignment horizontal="right"/>
    </xf>
    <xf numFmtId="167" fontId="22" fillId="0" borderId="10" xfId="43" applyNumberFormat="1" applyFont="1" applyFill="1" applyBorder="1" applyAlignment="1">
      <alignment horizontal="right"/>
    </xf>
    <xf numFmtId="43" fontId="21" fillId="33" borderId="17" xfId="43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95">
    <cellStyle name="20% - Accent1" xfId="19" builtinId="30" customBuiltin="1"/>
    <cellStyle name="20% - Accent1 2" xfId="65"/>
    <cellStyle name="20% - Accent1 2 2" xfId="83"/>
    <cellStyle name="20% - Accent2" xfId="23" builtinId="34" customBuiltin="1"/>
    <cellStyle name="20% - Accent2 2" xfId="51"/>
    <cellStyle name="20% - Accent2 2 2" xfId="67"/>
    <cellStyle name="20% - Accent3" xfId="27" builtinId="38" customBuiltin="1"/>
    <cellStyle name="20% - Accent3 2" xfId="46"/>
    <cellStyle name="20% - Accent3 2 2" xfId="66"/>
    <cellStyle name="20% - Accent4" xfId="31" builtinId="42" customBuiltin="1"/>
    <cellStyle name="20% - Accent4 2" xfId="84"/>
    <cellStyle name="20% - Accent4 2 2" xfId="87"/>
    <cellStyle name="20% - Accent5" xfId="35" builtinId="46" customBuiltin="1"/>
    <cellStyle name="20% - Accent5 2" xfId="61"/>
    <cellStyle name="20% - Accent5 2 2" xfId="54"/>
    <cellStyle name="20% - Accent6" xfId="39" builtinId="50" customBuiltin="1"/>
    <cellStyle name="20% - Accent6 2" xfId="52"/>
    <cellStyle name="20% - Accent6 2 2" xfId="82"/>
    <cellStyle name="40% - Accent1" xfId="20" builtinId="31" customBuiltin="1"/>
    <cellStyle name="40% - Accent1 2" xfId="88"/>
    <cellStyle name="40% - Accent1 2 2" xfId="58"/>
    <cellStyle name="40% - Accent2" xfId="24" builtinId="35" customBuiltin="1"/>
    <cellStyle name="40% - Accent2 2" xfId="80"/>
    <cellStyle name="40% - Accent2 2 2" xfId="60"/>
    <cellStyle name="40% - Accent3" xfId="28" builtinId="39" customBuiltin="1"/>
    <cellStyle name="40% - Accent3 2" xfId="86"/>
    <cellStyle name="40% - Accent3 2 2" xfId="64"/>
    <cellStyle name="40% - Accent4" xfId="32" builtinId="43" customBuiltin="1"/>
    <cellStyle name="40% - Accent4 2" xfId="79"/>
    <cellStyle name="40% - Accent4 2 2" xfId="59"/>
    <cellStyle name="40% - Accent5" xfId="36" builtinId="47" customBuiltin="1"/>
    <cellStyle name="40% - Accent5 2" xfId="45"/>
    <cellStyle name="40% - Accent5 2 2" xfId="42"/>
    <cellStyle name="40% - Accent6" xfId="40" builtinId="51" customBuiltin="1"/>
    <cellStyle name="40% - Accent6 2" xfId="81"/>
    <cellStyle name="40% - Accent6 2 2" xfId="5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69"/>
    <cellStyle name="Comma 3" xfId="43"/>
    <cellStyle name="Comma 3 2" xfId="68"/>
    <cellStyle name="Comma 4" xfId="93"/>
    <cellStyle name="Currency 2" xfId="9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7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2" xfId="70"/>
    <cellStyle name="Normal 18" xfId="78"/>
    <cellStyle name="Normal 2" xfId="71"/>
    <cellStyle name="Normal 2 2" xfId="77"/>
    <cellStyle name="Normal 2 2 2" xfId="62"/>
    <cellStyle name="Normal 28" xfId="94"/>
    <cellStyle name="Normal 3" xfId="72"/>
    <cellStyle name="Normal 4" xfId="74"/>
    <cellStyle name="Normal 4 2" xfId="63"/>
    <cellStyle name="Normal 5" xfId="75"/>
    <cellStyle name="Normal 5 2" xfId="85"/>
    <cellStyle name="Normal 5 3" xfId="49"/>
    <cellStyle name="Normal 6" xfId="53"/>
    <cellStyle name="Normal 6 2" xfId="47"/>
    <cellStyle name="Normal 7" xfId="91"/>
    <cellStyle name="Note" xfId="15" builtinId="10" customBuiltin="1"/>
    <cellStyle name="Note 2" xfId="48"/>
    <cellStyle name="Note 2 2" xfId="90"/>
    <cellStyle name="Note 2 2 2" xfId="50"/>
    <cellStyle name="Note 2 3" xfId="57"/>
    <cellStyle name="Output" xfId="10" builtinId="21" customBuiltin="1"/>
    <cellStyle name="Percent 2" xfId="73"/>
    <cellStyle name="Percent 2 2" xfId="56"/>
    <cellStyle name="Percent 3" xfId="89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pane ySplit="4" topLeftCell="A65" activePane="bottomLeft" state="frozen"/>
      <selection pane="bottomLeft" activeCell="A54" sqref="A54"/>
    </sheetView>
  </sheetViews>
  <sheetFormatPr defaultRowHeight="15.75" x14ac:dyDescent="0.25"/>
  <cols>
    <col min="1" max="1" width="53.7109375" style="8" customWidth="1"/>
    <col min="2" max="2" width="15" style="8" customWidth="1"/>
    <col min="3" max="3" width="14.85546875" style="8" customWidth="1"/>
    <col min="4" max="4" width="20" style="8" customWidth="1"/>
    <col min="5" max="5" width="17.5703125" style="8" bestFit="1" customWidth="1"/>
    <col min="6" max="6" width="26.7109375" style="8" bestFit="1" customWidth="1"/>
    <col min="7" max="7" width="9.140625" style="8"/>
    <col min="8" max="8" width="13.28515625" style="8" bestFit="1" customWidth="1"/>
    <col min="9" max="16384" width="9.140625" style="8"/>
  </cols>
  <sheetData>
    <row r="1" spans="1:6" x14ac:dyDescent="0.25">
      <c r="A1" s="7" t="s">
        <v>211</v>
      </c>
    </row>
    <row r="4" spans="1:6" ht="31.5" x14ac:dyDescent="0.25">
      <c r="A4" s="9" t="s">
        <v>0</v>
      </c>
      <c r="B4" s="10" t="s">
        <v>225</v>
      </c>
      <c r="C4" s="9" t="s">
        <v>226</v>
      </c>
      <c r="D4" s="9" t="s">
        <v>227</v>
      </c>
      <c r="E4" s="9" t="s">
        <v>1</v>
      </c>
      <c r="F4" s="11" t="s">
        <v>228</v>
      </c>
    </row>
    <row r="5" spans="1:6" x14ac:dyDescent="0.25">
      <c r="A5" s="12" t="s">
        <v>2</v>
      </c>
      <c r="B5" s="13"/>
      <c r="C5" s="12"/>
      <c r="D5" s="14"/>
      <c r="E5" s="14"/>
      <c r="F5" s="6">
        <v>2714027.1100000003</v>
      </c>
    </row>
    <row r="6" spans="1:6" x14ac:dyDescent="0.25">
      <c r="A6" s="12" t="s">
        <v>12</v>
      </c>
      <c r="B6" s="15">
        <v>943497</v>
      </c>
      <c r="C6" s="12" t="s">
        <v>95</v>
      </c>
      <c r="D6" s="12" t="s">
        <v>99</v>
      </c>
      <c r="E6" s="12" t="s">
        <v>168</v>
      </c>
      <c r="F6" s="6">
        <v>11505945.92</v>
      </c>
    </row>
    <row r="7" spans="1:6" x14ac:dyDescent="0.25">
      <c r="A7" s="12" t="s">
        <v>13</v>
      </c>
      <c r="B7" s="15">
        <v>283132</v>
      </c>
      <c r="C7" s="12" t="s">
        <v>95</v>
      </c>
      <c r="D7" s="12" t="s">
        <v>100</v>
      </c>
      <c r="E7" s="12" t="s">
        <v>168</v>
      </c>
      <c r="F7" s="6">
        <v>13908859.5</v>
      </c>
    </row>
    <row r="8" spans="1:6" x14ac:dyDescent="0.25">
      <c r="A8" s="12" t="s">
        <v>78</v>
      </c>
      <c r="B8" s="15">
        <v>720704.71499999997</v>
      </c>
      <c r="C8" s="12" t="s">
        <v>97</v>
      </c>
      <c r="D8" s="12" t="s">
        <v>159</v>
      </c>
      <c r="E8" s="12" t="s">
        <v>168</v>
      </c>
      <c r="F8" s="6">
        <v>10152711.460000001</v>
      </c>
    </row>
    <row r="9" spans="1:6" x14ac:dyDescent="0.25">
      <c r="A9" s="12" t="s">
        <v>79</v>
      </c>
      <c r="B9" s="15">
        <v>74498.354000000007</v>
      </c>
      <c r="C9" s="12" t="s">
        <v>97</v>
      </c>
      <c r="D9" s="12" t="s">
        <v>160</v>
      </c>
      <c r="E9" s="12" t="s">
        <v>168</v>
      </c>
      <c r="F9" s="6">
        <v>1055672.3</v>
      </c>
    </row>
    <row r="10" spans="1:6" x14ac:dyDescent="0.25">
      <c r="A10" s="12" t="s">
        <v>14</v>
      </c>
      <c r="B10" s="15">
        <v>3599965</v>
      </c>
      <c r="C10" s="12" t="s">
        <v>95</v>
      </c>
      <c r="D10" s="12" t="s">
        <v>101</v>
      </c>
      <c r="E10" s="12" t="s">
        <v>168</v>
      </c>
      <c r="F10" s="6">
        <v>19151813.800000001</v>
      </c>
    </row>
    <row r="11" spans="1:6" x14ac:dyDescent="0.25">
      <c r="A11" s="12" t="s">
        <v>76</v>
      </c>
      <c r="B11" s="15">
        <v>4400000</v>
      </c>
      <c r="C11" s="12" t="s">
        <v>97</v>
      </c>
      <c r="D11" s="12"/>
      <c r="E11" s="12" t="s">
        <v>173</v>
      </c>
      <c r="F11" s="6">
        <v>288770.39</v>
      </c>
    </row>
    <row r="12" spans="1:6" x14ac:dyDescent="0.25">
      <c r="A12" s="12" t="s">
        <v>15</v>
      </c>
      <c r="B12" s="15">
        <v>924430</v>
      </c>
      <c r="C12" s="12" t="s">
        <v>95</v>
      </c>
      <c r="D12" s="12" t="s">
        <v>102</v>
      </c>
      <c r="E12" s="12" t="s">
        <v>168</v>
      </c>
      <c r="F12" s="6">
        <v>5939462.75</v>
      </c>
    </row>
    <row r="13" spans="1:6" x14ac:dyDescent="0.25">
      <c r="A13" s="12" t="s">
        <v>16</v>
      </c>
      <c r="B13" s="15">
        <v>8566389</v>
      </c>
      <c r="C13" s="12" t="s">
        <v>95</v>
      </c>
      <c r="D13" s="12" t="s">
        <v>103</v>
      </c>
      <c r="E13" s="12" t="s">
        <v>168</v>
      </c>
      <c r="F13" s="6">
        <v>19282941.640000001</v>
      </c>
    </row>
    <row r="14" spans="1:6" x14ac:dyDescent="0.25">
      <c r="A14" s="12" t="s">
        <v>17</v>
      </c>
      <c r="B14" s="15">
        <v>618856</v>
      </c>
      <c r="C14" s="12" t="s">
        <v>95</v>
      </c>
      <c r="D14" s="12" t="s">
        <v>104</v>
      </c>
      <c r="E14" s="12" t="s">
        <v>168</v>
      </c>
      <c r="F14" s="6">
        <v>7636683.04</v>
      </c>
    </row>
    <row r="15" spans="1:6" x14ac:dyDescent="0.25">
      <c r="A15" s="12" t="s">
        <v>80</v>
      </c>
      <c r="B15" s="15">
        <v>567333</v>
      </c>
      <c r="C15" s="12" t="s">
        <v>97</v>
      </c>
      <c r="D15" s="12" t="s">
        <v>161</v>
      </c>
      <c r="E15" s="12" t="s">
        <v>168</v>
      </c>
      <c r="F15" s="6">
        <v>23228371.75</v>
      </c>
    </row>
    <row r="16" spans="1:6" x14ac:dyDescent="0.25">
      <c r="A16" s="12" t="s">
        <v>18</v>
      </c>
      <c r="B16" s="15">
        <v>4553115</v>
      </c>
      <c r="C16" s="12" t="s">
        <v>95</v>
      </c>
      <c r="D16" s="12" t="s">
        <v>105</v>
      </c>
      <c r="E16" s="12" t="s">
        <v>168</v>
      </c>
      <c r="F16" s="6">
        <v>20832777.68</v>
      </c>
    </row>
    <row r="17" spans="1:6" x14ac:dyDescent="0.25">
      <c r="A17" s="12" t="s">
        <v>229</v>
      </c>
      <c r="B17" s="15">
        <v>424298.86</v>
      </c>
      <c r="C17" s="12" t="s">
        <v>97</v>
      </c>
      <c r="D17" s="12"/>
      <c r="E17" s="12" t="s">
        <v>168</v>
      </c>
      <c r="F17" s="6">
        <v>19874667.760000002</v>
      </c>
    </row>
    <row r="18" spans="1:6" x14ac:dyDescent="0.25">
      <c r="A18" s="12" t="s">
        <v>9</v>
      </c>
      <c r="B18" s="15"/>
      <c r="C18" s="12" t="s">
        <v>10</v>
      </c>
      <c r="D18" s="14"/>
      <c r="E18" s="14"/>
      <c r="F18" s="6">
        <v>40773177.550000012</v>
      </c>
    </row>
    <row r="19" spans="1:6" x14ac:dyDescent="0.25">
      <c r="A19" s="12" t="s">
        <v>19</v>
      </c>
      <c r="B19" s="15">
        <v>7881832</v>
      </c>
      <c r="C19" s="12" t="s">
        <v>95</v>
      </c>
      <c r="D19" s="12" t="s">
        <v>106</v>
      </c>
      <c r="E19" s="12" t="s">
        <v>168</v>
      </c>
      <c r="F19" s="6">
        <v>17103575.440000001</v>
      </c>
    </row>
    <row r="20" spans="1:6" x14ac:dyDescent="0.25">
      <c r="A20" s="12" t="s">
        <v>20</v>
      </c>
      <c r="B20" s="15">
        <v>665004</v>
      </c>
      <c r="C20" s="12" t="s">
        <v>95</v>
      </c>
      <c r="D20" s="12" t="s">
        <v>107</v>
      </c>
      <c r="E20" s="12" t="s">
        <v>168</v>
      </c>
      <c r="F20" s="6">
        <v>4096424.64</v>
      </c>
    </row>
    <row r="21" spans="1:6" x14ac:dyDescent="0.25">
      <c r="A21" s="12" t="s">
        <v>21</v>
      </c>
      <c r="B21" s="15">
        <v>15548396</v>
      </c>
      <c r="C21" s="12" t="s">
        <v>95</v>
      </c>
      <c r="D21" s="12" t="s">
        <v>108</v>
      </c>
      <c r="E21" s="12" t="s">
        <v>168</v>
      </c>
      <c r="F21" s="6">
        <v>8458327.4199999999</v>
      </c>
    </row>
    <row r="22" spans="1:6" x14ac:dyDescent="0.25">
      <c r="A22" s="12" t="s">
        <v>44</v>
      </c>
      <c r="B22" s="15">
        <v>18803126.280999999</v>
      </c>
      <c r="C22" s="12" t="s">
        <v>208</v>
      </c>
      <c r="D22" s="12" t="s">
        <v>130</v>
      </c>
      <c r="E22" s="12" t="s">
        <v>169</v>
      </c>
      <c r="F22" s="6">
        <v>482112157.83999997</v>
      </c>
    </row>
    <row r="23" spans="1:6" x14ac:dyDescent="0.25">
      <c r="A23" s="12" t="s">
        <v>22</v>
      </c>
      <c r="B23" s="15">
        <v>2188766</v>
      </c>
      <c r="C23" s="12" t="s">
        <v>95</v>
      </c>
      <c r="D23" s="12" t="s">
        <v>109</v>
      </c>
      <c r="E23" s="12" t="s">
        <v>168</v>
      </c>
      <c r="F23" s="6">
        <v>7122244.5599999996</v>
      </c>
    </row>
    <row r="24" spans="1:6" x14ac:dyDescent="0.25">
      <c r="A24" s="12" t="s">
        <v>23</v>
      </c>
      <c r="B24" s="15">
        <v>1165223</v>
      </c>
      <c r="C24" s="12" t="s">
        <v>95</v>
      </c>
      <c r="D24" s="12" t="s">
        <v>110</v>
      </c>
      <c r="E24" s="12" t="s">
        <v>168</v>
      </c>
      <c r="F24" s="6">
        <v>19336875.690000001</v>
      </c>
    </row>
    <row r="25" spans="1:6" x14ac:dyDescent="0.25">
      <c r="A25" s="12" t="s">
        <v>47</v>
      </c>
      <c r="B25" s="15">
        <v>7068.19</v>
      </c>
      <c r="C25" s="12" t="s">
        <v>95</v>
      </c>
      <c r="D25" s="12"/>
      <c r="E25" s="12" t="s">
        <v>171</v>
      </c>
      <c r="F25" s="6">
        <v>859933.25</v>
      </c>
    </row>
    <row r="26" spans="1:6" x14ac:dyDescent="0.25">
      <c r="A26" s="12" t="s">
        <v>81</v>
      </c>
      <c r="B26" s="15">
        <v>8514</v>
      </c>
      <c r="C26" s="12" t="s">
        <v>97</v>
      </c>
      <c r="D26" s="12"/>
      <c r="E26" s="12" t="s">
        <v>168</v>
      </c>
      <c r="F26" s="6">
        <v>5823576</v>
      </c>
    </row>
    <row r="27" spans="1:6" x14ac:dyDescent="0.25">
      <c r="A27" s="12" t="s">
        <v>82</v>
      </c>
      <c r="B27" s="15">
        <v>3096090</v>
      </c>
      <c r="C27" s="12" t="s">
        <v>97</v>
      </c>
      <c r="D27" s="12" t="s">
        <v>162</v>
      </c>
      <c r="E27" s="12" t="s">
        <v>168</v>
      </c>
      <c r="F27" s="6">
        <v>18697287.510000002</v>
      </c>
    </row>
    <row r="28" spans="1:6" x14ac:dyDescent="0.25">
      <c r="A28" s="12" t="s">
        <v>24</v>
      </c>
      <c r="B28" s="15">
        <v>3353346</v>
      </c>
      <c r="C28" s="12" t="s">
        <v>95</v>
      </c>
      <c r="D28" s="12" t="s">
        <v>111</v>
      </c>
      <c r="E28" s="12" t="s">
        <v>168</v>
      </c>
      <c r="F28" s="6">
        <v>21826929.109999999</v>
      </c>
    </row>
    <row r="29" spans="1:6" x14ac:dyDescent="0.25">
      <c r="A29" s="12" t="s">
        <v>83</v>
      </c>
      <c r="B29" s="15">
        <v>12029.67</v>
      </c>
      <c r="C29" s="12" t="s">
        <v>97</v>
      </c>
      <c r="D29" s="12"/>
      <c r="E29" s="12" t="s">
        <v>168</v>
      </c>
      <c r="F29" s="6">
        <v>10762831.470000001</v>
      </c>
    </row>
    <row r="30" spans="1:6" x14ac:dyDescent="0.25">
      <c r="A30" s="12" t="s">
        <v>46</v>
      </c>
      <c r="B30" s="15">
        <v>170405001.69499999</v>
      </c>
      <c r="C30" s="12" t="s">
        <v>208</v>
      </c>
      <c r="D30" s="12" t="s">
        <v>132</v>
      </c>
      <c r="E30" s="12" t="s">
        <v>170</v>
      </c>
      <c r="F30" s="6">
        <v>324280718.23000002</v>
      </c>
    </row>
    <row r="31" spans="1:6" x14ac:dyDescent="0.25">
      <c r="A31" s="12" t="s">
        <v>25</v>
      </c>
      <c r="B31" s="15">
        <v>2710894</v>
      </c>
      <c r="C31" s="12" t="s">
        <v>95</v>
      </c>
      <c r="D31" s="12" t="s">
        <v>112</v>
      </c>
      <c r="E31" s="12" t="s">
        <v>168</v>
      </c>
      <c r="F31" s="6">
        <v>6704040.8600000003</v>
      </c>
    </row>
    <row r="32" spans="1:6" x14ac:dyDescent="0.25">
      <c r="A32" s="12" t="s">
        <v>26</v>
      </c>
      <c r="B32" s="15">
        <v>16617944</v>
      </c>
      <c r="C32" s="12" t="s">
        <v>95</v>
      </c>
      <c r="D32" s="12" t="s">
        <v>113</v>
      </c>
      <c r="E32" s="12" t="s">
        <v>168</v>
      </c>
      <c r="F32" s="6">
        <v>11019358.67</v>
      </c>
    </row>
    <row r="33" spans="1:6" x14ac:dyDescent="0.25">
      <c r="A33" s="12" t="s">
        <v>27</v>
      </c>
      <c r="B33" s="15">
        <v>2353931</v>
      </c>
      <c r="C33" s="12" t="s">
        <v>95</v>
      </c>
      <c r="D33" s="12" t="s">
        <v>114</v>
      </c>
      <c r="E33" s="12" t="s">
        <v>168</v>
      </c>
      <c r="F33" s="6">
        <v>7932747.4699999997</v>
      </c>
    </row>
    <row r="34" spans="1:6" x14ac:dyDescent="0.25">
      <c r="A34" s="12" t="s">
        <v>84</v>
      </c>
      <c r="B34" s="15">
        <v>16096.165000000001</v>
      </c>
      <c r="C34" s="12" t="s">
        <v>97</v>
      </c>
      <c r="D34" s="12"/>
      <c r="E34" s="12" t="s">
        <v>168</v>
      </c>
      <c r="F34" s="6">
        <v>19009570.870000001</v>
      </c>
    </row>
    <row r="35" spans="1:6" x14ac:dyDescent="0.25">
      <c r="A35" s="12" t="s">
        <v>85</v>
      </c>
      <c r="B35" s="15">
        <v>7415.04</v>
      </c>
      <c r="C35" s="12" t="s">
        <v>97</v>
      </c>
      <c r="D35" s="12"/>
      <c r="E35" s="12" t="s">
        <v>168</v>
      </c>
      <c r="F35" s="6">
        <v>3356343.71</v>
      </c>
    </row>
    <row r="36" spans="1:6" x14ac:dyDescent="0.25">
      <c r="A36" s="12" t="s">
        <v>48</v>
      </c>
      <c r="B36" s="15">
        <v>216404208.69100001</v>
      </c>
      <c r="C36" s="12" t="s">
        <v>208</v>
      </c>
      <c r="D36" s="12"/>
      <c r="E36" s="12" t="s">
        <v>168</v>
      </c>
      <c r="F36" s="6">
        <v>423849283.13999999</v>
      </c>
    </row>
    <row r="37" spans="1:6" x14ac:dyDescent="0.25">
      <c r="A37" s="12" t="s">
        <v>49</v>
      </c>
      <c r="B37" s="15">
        <v>54343776.859999999</v>
      </c>
      <c r="C37" s="12" t="s">
        <v>208</v>
      </c>
      <c r="D37" s="12"/>
      <c r="E37" s="12" t="s">
        <v>168</v>
      </c>
      <c r="F37" s="6">
        <v>253280040.81</v>
      </c>
    </row>
    <row r="38" spans="1:6" x14ac:dyDescent="0.25">
      <c r="A38" s="12" t="s">
        <v>86</v>
      </c>
      <c r="B38" s="15">
        <v>8068.9750000000004</v>
      </c>
      <c r="C38" s="12" t="s">
        <v>97</v>
      </c>
      <c r="D38" s="12"/>
      <c r="E38" s="12" t="s">
        <v>168</v>
      </c>
      <c r="F38" s="6">
        <v>8728533.0199999996</v>
      </c>
    </row>
    <row r="39" spans="1:6" x14ac:dyDescent="0.25">
      <c r="A39" s="12" t="s">
        <v>28</v>
      </c>
      <c r="B39" s="15">
        <v>805248</v>
      </c>
      <c r="C39" s="12" t="s">
        <v>95</v>
      </c>
      <c r="D39" s="12" t="s">
        <v>115</v>
      </c>
      <c r="E39" s="12" t="s">
        <v>168</v>
      </c>
      <c r="F39" s="6">
        <v>4577834.88</v>
      </c>
    </row>
    <row r="40" spans="1:6" x14ac:dyDescent="0.25">
      <c r="A40" s="12" t="s">
        <v>29</v>
      </c>
      <c r="B40" s="15">
        <v>132189</v>
      </c>
      <c r="C40" s="12" t="s">
        <v>95</v>
      </c>
      <c r="D40" s="12" t="s">
        <v>116</v>
      </c>
      <c r="E40" s="12" t="s">
        <v>168</v>
      </c>
      <c r="F40" s="6">
        <v>5709242.9100000001</v>
      </c>
    </row>
    <row r="41" spans="1:6" x14ac:dyDescent="0.25">
      <c r="A41" s="12" t="s">
        <v>77</v>
      </c>
      <c r="B41" s="15">
        <v>44</v>
      </c>
      <c r="C41" s="12" t="s">
        <v>97</v>
      </c>
      <c r="D41" s="12"/>
      <c r="E41" s="12" t="s">
        <v>168</v>
      </c>
      <c r="F41" s="6">
        <v>116215.69</v>
      </c>
    </row>
    <row r="42" spans="1:6" x14ac:dyDescent="0.25">
      <c r="A42" s="12" t="s">
        <v>220</v>
      </c>
      <c r="B42" s="15">
        <v>8909818.6199999992</v>
      </c>
      <c r="C42" s="12" t="s">
        <v>208</v>
      </c>
      <c r="D42" s="12" t="s">
        <v>221</v>
      </c>
      <c r="E42" s="12" t="s">
        <v>169</v>
      </c>
      <c r="F42" s="6">
        <v>8753110.1000000015</v>
      </c>
    </row>
    <row r="43" spans="1:6" x14ac:dyDescent="0.25">
      <c r="A43" s="12" t="s">
        <v>30</v>
      </c>
      <c r="B43" s="15">
        <v>2676992</v>
      </c>
      <c r="C43" s="12" t="s">
        <v>95</v>
      </c>
      <c r="D43" s="12" t="s">
        <v>117</v>
      </c>
      <c r="E43" s="12" t="s">
        <v>168</v>
      </c>
      <c r="F43" s="6">
        <v>5370045.9500000002</v>
      </c>
    </row>
    <row r="44" spans="1:6" x14ac:dyDescent="0.25">
      <c r="A44" s="12" t="s">
        <v>87</v>
      </c>
      <c r="B44" s="15">
        <v>200</v>
      </c>
      <c r="C44" s="12" t="s">
        <v>97</v>
      </c>
      <c r="D44" s="12"/>
      <c r="E44" s="12" t="s">
        <v>168</v>
      </c>
      <c r="F44" s="6">
        <v>586</v>
      </c>
    </row>
    <row r="45" spans="1:6" x14ac:dyDescent="0.25">
      <c r="A45" s="12" t="s">
        <v>31</v>
      </c>
      <c r="B45" s="15">
        <v>2669804</v>
      </c>
      <c r="C45" s="12" t="s">
        <v>95</v>
      </c>
      <c r="D45" s="12" t="s">
        <v>118</v>
      </c>
      <c r="E45" s="12" t="s">
        <v>168</v>
      </c>
      <c r="F45" s="6">
        <v>18208063.280000001</v>
      </c>
    </row>
    <row r="46" spans="1:6" x14ac:dyDescent="0.25">
      <c r="A46" s="12" t="s">
        <v>8</v>
      </c>
      <c r="B46" s="13"/>
      <c r="C46" s="12" t="s">
        <v>209</v>
      </c>
      <c r="D46" s="12" t="s">
        <v>210</v>
      </c>
      <c r="E46" s="14"/>
      <c r="F46" s="6">
        <v>246179266.41409847</v>
      </c>
    </row>
    <row r="47" spans="1:6" x14ac:dyDescent="0.25">
      <c r="A47" s="12" t="s">
        <v>32</v>
      </c>
      <c r="B47" s="15">
        <v>1848763</v>
      </c>
      <c r="C47" s="12" t="s">
        <v>95</v>
      </c>
      <c r="D47" s="12" t="s">
        <v>119</v>
      </c>
      <c r="E47" s="12" t="s">
        <v>168</v>
      </c>
      <c r="F47" s="6">
        <v>5158048.7699999996</v>
      </c>
    </row>
    <row r="48" spans="1:6" x14ac:dyDescent="0.25">
      <c r="A48" s="12" t="s">
        <v>88</v>
      </c>
      <c r="B48" s="15">
        <v>11498.779</v>
      </c>
      <c r="C48" s="12" t="s">
        <v>97</v>
      </c>
      <c r="D48" s="12"/>
      <c r="E48" s="12" t="s">
        <v>168</v>
      </c>
      <c r="F48" s="6">
        <v>15404339.289999999</v>
      </c>
    </row>
    <row r="49" spans="1:6" x14ac:dyDescent="0.25">
      <c r="A49" s="12" t="s">
        <v>33</v>
      </c>
      <c r="B49" s="15">
        <v>8671441</v>
      </c>
      <c r="C49" s="12" t="s">
        <v>95</v>
      </c>
      <c r="D49" s="12" t="s">
        <v>120</v>
      </c>
      <c r="E49" s="12" t="s">
        <v>168</v>
      </c>
      <c r="F49" s="6">
        <v>20993558.66</v>
      </c>
    </row>
    <row r="50" spans="1:6" x14ac:dyDescent="0.25">
      <c r="A50" s="12" t="s">
        <v>34</v>
      </c>
      <c r="B50" s="15">
        <v>734416</v>
      </c>
      <c r="C50" s="12" t="s">
        <v>95</v>
      </c>
      <c r="D50" s="12" t="s">
        <v>121</v>
      </c>
      <c r="E50" s="12" t="s">
        <v>168</v>
      </c>
      <c r="F50" s="6">
        <v>16043317.52</v>
      </c>
    </row>
    <row r="51" spans="1:6" x14ac:dyDescent="0.25">
      <c r="A51" s="12" t="s">
        <v>35</v>
      </c>
      <c r="B51" s="15">
        <v>1945008</v>
      </c>
      <c r="C51" s="12" t="s">
        <v>95</v>
      </c>
      <c r="D51" s="12" t="s">
        <v>122</v>
      </c>
      <c r="E51" s="12" t="s">
        <v>168</v>
      </c>
      <c r="F51" s="6">
        <v>5140656.1399999997</v>
      </c>
    </row>
    <row r="52" spans="1:6" x14ac:dyDescent="0.25">
      <c r="A52" s="12" t="s">
        <v>50</v>
      </c>
      <c r="B52" s="15">
        <v>1060006.3700000001</v>
      </c>
      <c r="C52" s="12" t="s">
        <v>208</v>
      </c>
      <c r="D52" s="12" t="s">
        <v>133</v>
      </c>
      <c r="E52" s="12" t="s">
        <v>172</v>
      </c>
      <c r="F52" s="6">
        <v>166176456.62</v>
      </c>
    </row>
    <row r="53" spans="1:6" x14ac:dyDescent="0.25">
      <c r="A53" s="12" t="s">
        <v>89</v>
      </c>
      <c r="B53" s="15">
        <v>6315.8980000000001</v>
      </c>
      <c r="C53" s="12" t="s">
        <v>97</v>
      </c>
      <c r="D53" s="12"/>
      <c r="E53" s="12" t="s">
        <v>168</v>
      </c>
      <c r="F53" s="6">
        <v>5973260.5300000003</v>
      </c>
    </row>
    <row r="54" spans="1:6" x14ac:dyDescent="0.25">
      <c r="A54" s="12" t="s">
        <v>90</v>
      </c>
      <c r="B54" s="15">
        <v>1742.5360000000001</v>
      </c>
      <c r="C54" s="12" t="s">
        <v>97</v>
      </c>
      <c r="D54" s="12" t="s">
        <v>163</v>
      </c>
      <c r="E54" s="12" t="s">
        <v>168</v>
      </c>
      <c r="F54" s="6">
        <v>1433706.34</v>
      </c>
    </row>
    <row r="55" spans="1:6" x14ac:dyDescent="0.25">
      <c r="A55" s="12" t="s">
        <v>75</v>
      </c>
      <c r="B55" s="15">
        <v>31580952.789999999</v>
      </c>
      <c r="C55" s="12" t="s">
        <v>208</v>
      </c>
      <c r="D55" s="12" t="s">
        <v>158</v>
      </c>
      <c r="E55" s="12" t="s">
        <v>168</v>
      </c>
      <c r="F55" s="6">
        <v>67172686.579999998</v>
      </c>
    </row>
    <row r="56" spans="1:6" x14ac:dyDescent="0.25">
      <c r="A56" s="12" t="s">
        <v>91</v>
      </c>
      <c r="B56" s="15">
        <v>496510.43900000001</v>
      </c>
      <c r="C56" s="12" t="s">
        <v>97</v>
      </c>
      <c r="D56" s="12" t="s">
        <v>164</v>
      </c>
      <c r="E56" s="12" t="s">
        <v>168</v>
      </c>
      <c r="F56" s="6">
        <v>21225821.27</v>
      </c>
    </row>
    <row r="57" spans="1:6" x14ac:dyDescent="0.25">
      <c r="A57" s="12" t="s">
        <v>92</v>
      </c>
      <c r="B57" s="15">
        <v>3399.89</v>
      </c>
      <c r="C57" s="12" t="s">
        <v>97</v>
      </c>
      <c r="D57" s="12"/>
      <c r="E57" s="12" t="s">
        <v>168</v>
      </c>
      <c r="F57" s="6">
        <v>3590657.83</v>
      </c>
    </row>
    <row r="58" spans="1:6" x14ac:dyDescent="0.25">
      <c r="A58" s="12" t="s">
        <v>45</v>
      </c>
      <c r="B58" s="15">
        <v>1486508.5919999999</v>
      </c>
      <c r="C58" s="12" t="s">
        <v>208</v>
      </c>
      <c r="D58" s="12" t="s">
        <v>131</v>
      </c>
      <c r="E58" s="12" t="s">
        <v>169</v>
      </c>
      <c r="F58" s="6">
        <v>115893451.62</v>
      </c>
    </row>
    <row r="59" spans="1:6" x14ac:dyDescent="0.25">
      <c r="A59" s="12" t="s">
        <v>11</v>
      </c>
      <c r="B59" s="15">
        <v>7967952</v>
      </c>
      <c r="C59" s="12" t="s">
        <v>95</v>
      </c>
      <c r="D59" s="12" t="s">
        <v>98</v>
      </c>
      <c r="E59" s="12" t="s">
        <v>167</v>
      </c>
      <c r="F59" s="6">
        <v>13286559.960000001</v>
      </c>
    </row>
    <row r="60" spans="1:6" x14ac:dyDescent="0.25">
      <c r="A60" s="12" t="s">
        <v>74</v>
      </c>
      <c r="B60" s="15">
        <v>640441.67700000003</v>
      </c>
      <c r="C60" s="12" t="s">
        <v>208</v>
      </c>
      <c r="D60" s="12" t="s">
        <v>157</v>
      </c>
      <c r="E60" s="12" t="s">
        <v>170</v>
      </c>
      <c r="F60" s="6">
        <v>57229932.299999997</v>
      </c>
    </row>
    <row r="61" spans="1:6" x14ac:dyDescent="0.25">
      <c r="A61" s="12" t="s">
        <v>36</v>
      </c>
      <c r="B61" s="15">
        <v>1211288</v>
      </c>
      <c r="C61" s="12" t="s">
        <v>95</v>
      </c>
      <c r="D61" s="12" t="s">
        <v>123</v>
      </c>
      <c r="E61" s="12" t="s">
        <v>168</v>
      </c>
      <c r="F61" s="6">
        <v>3733189.62</v>
      </c>
    </row>
    <row r="62" spans="1:6" x14ac:dyDescent="0.25">
      <c r="A62" s="12" t="s">
        <v>37</v>
      </c>
      <c r="B62" s="15">
        <v>1152769</v>
      </c>
      <c r="C62" s="12" t="s">
        <v>95</v>
      </c>
      <c r="D62" s="12" t="s">
        <v>124</v>
      </c>
      <c r="E62" s="12" t="s">
        <v>168</v>
      </c>
      <c r="F62" s="6">
        <v>8795627.4700000007</v>
      </c>
    </row>
    <row r="63" spans="1:6" x14ac:dyDescent="0.25">
      <c r="A63" s="12" t="s">
        <v>38</v>
      </c>
      <c r="B63" s="15">
        <v>221228.141</v>
      </c>
      <c r="C63" s="12" t="s">
        <v>95</v>
      </c>
      <c r="D63" s="12"/>
      <c r="E63" s="12" t="s">
        <v>168</v>
      </c>
      <c r="F63" s="6">
        <v>15919038.16</v>
      </c>
    </row>
    <row r="64" spans="1:6" x14ac:dyDescent="0.25">
      <c r="A64" s="12" t="s">
        <v>39</v>
      </c>
      <c r="B64" s="15">
        <v>7826682</v>
      </c>
      <c r="C64" s="12" t="s">
        <v>95</v>
      </c>
      <c r="D64" s="12" t="s">
        <v>125</v>
      </c>
      <c r="E64" s="12" t="s">
        <v>168</v>
      </c>
      <c r="F64" s="6">
        <v>14526321.789999999</v>
      </c>
    </row>
    <row r="65" spans="1:6" x14ac:dyDescent="0.25">
      <c r="A65" s="12" t="s">
        <v>93</v>
      </c>
      <c r="B65" s="15">
        <v>3640</v>
      </c>
      <c r="C65" s="12" t="s">
        <v>97</v>
      </c>
      <c r="D65" s="12" t="s">
        <v>165</v>
      </c>
      <c r="E65" s="12" t="s">
        <v>168</v>
      </c>
      <c r="F65" s="6">
        <v>10992.8</v>
      </c>
    </row>
    <row r="66" spans="1:6" x14ac:dyDescent="0.25">
      <c r="A66" s="12" t="s">
        <v>94</v>
      </c>
      <c r="B66" s="15">
        <v>24919.868999999999</v>
      </c>
      <c r="C66" s="12" t="s">
        <v>97</v>
      </c>
      <c r="D66" s="12" t="s">
        <v>166</v>
      </c>
      <c r="E66" s="12" t="s">
        <v>168</v>
      </c>
      <c r="F66" s="6">
        <v>7035626.6100000003</v>
      </c>
    </row>
    <row r="67" spans="1:6" x14ac:dyDescent="0.25">
      <c r="A67" s="12" t="s">
        <v>40</v>
      </c>
      <c r="B67" s="15">
        <v>1457788</v>
      </c>
      <c r="C67" s="12" t="s">
        <v>95</v>
      </c>
      <c r="D67" s="12" t="s">
        <v>126</v>
      </c>
      <c r="E67" s="12" t="s">
        <v>168</v>
      </c>
      <c r="F67" s="6">
        <v>6771425.2599999998</v>
      </c>
    </row>
    <row r="68" spans="1:6" x14ac:dyDescent="0.25">
      <c r="A68" s="12" t="s">
        <v>41</v>
      </c>
      <c r="B68" s="15">
        <v>1667060</v>
      </c>
      <c r="C68" s="12" t="s">
        <v>95</v>
      </c>
      <c r="D68" s="12" t="s">
        <v>127</v>
      </c>
      <c r="E68" s="12" t="s">
        <v>168</v>
      </c>
      <c r="F68" s="6">
        <v>1917119</v>
      </c>
    </row>
    <row r="69" spans="1:6" x14ac:dyDescent="0.25">
      <c r="A69" s="12" t="s">
        <v>51</v>
      </c>
      <c r="B69" s="15">
        <v>1168000</v>
      </c>
      <c r="C69" s="12" t="s">
        <v>96</v>
      </c>
      <c r="D69" s="12" t="s">
        <v>134</v>
      </c>
      <c r="E69" s="12" t="s">
        <v>168</v>
      </c>
      <c r="F69" s="6">
        <v>2004333.08</v>
      </c>
    </row>
    <row r="70" spans="1:6" x14ac:dyDescent="0.25">
      <c r="A70" s="12" t="s">
        <v>52</v>
      </c>
      <c r="B70" s="15">
        <v>1368000</v>
      </c>
      <c r="C70" s="12" t="s">
        <v>96</v>
      </c>
      <c r="D70" s="12" t="s">
        <v>135</v>
      </c>
      <c r="E70" s="12" t="s">
        <v>168</v>
      </c>
      <c r="F70" s="6">
        <v>2937517.42</v>
      </c>
    </row>
    <row r="71" spans="1:6" x14ac:dyDescent="0.25">
      <c r="A71" s="12" t="s">
        <v>53</v>
      </c>
      <c r="B71" s="15">
        <v>1606000</v>
      </c>
      <c r="C71" s="12" t="s">
        <v>96</v>
      </c>
      <c r="D71" s="12" t="s">
        <v>136</v>
      </c>
      <c r="E71" s="12" t="s">
        <v>168</v>
      </c>
      <c r="F71" s="6">
        <v>3377014.47</v>
      </c>
    </row>
    <row r="72" spans="1:6" x14ac:dyDescent="0.25">
      <c r="A72" s="12" t="s">
        <v>54</v>
      </c>
      <c r="B72" s="15">
        <v>1955000</v>
      </c>
      <c r="C72" s="12" t="s">
        <v>96</v>
      </c>
      <c r="D72" s="12" t="s">
        <v>137</v>
      </c>
      <c r="E72" s="12" t="s">
        <v>168</v>
      </c>
      <c r="F72" s="6">
        <v>3362096.54</v>
      </c>
    </row>
    <row r="73" spans="1:6" x14ac:dyDescent="0.25">
      <c r="A73" s="12" t="s">
        <v>55</v>
      </c>
      <c r="B73" s="15">
        <v>1902000</v>
      </c>
      <c r="C73" s="12" t="s">
        <v>96</v>
      </c>
      <c r="D73" s="12" t="s">
        <v>138</v>
      </c>
      <c r="E73" s="12" t="s">
        <v>168</v>
      </c>
      <c r="F73" s="6">
        <v>3604781.7</v>
      </c>
    </row>
    <row r="74" spans="1:6" x14ac:dyDescent="0.25">
      <c r="A74" s="12" t="s">
        <v>56</v>
      </c>
      <c r="B74" s="15">
        <v>1909000</v>
      </c>
      <c r="C74" s="12" t="s">
        <v>96</v>
      </c>
      <c r="D74" s="12" t="s">
        <v>139</v>
      </c>
      <c r="E74" s="12" t="s">
        <v>168</v>
      </c>
      <c r="F74" s="6">
        <v>2719436.22</v>
      </c>
    </row>
    <row r="75" spans="1:6" x14ac:dyDescent="0.25">
      <c r="A75" s="12" t="s">
        <v>57</v>
      </c>
      <c r="B75" s="15">
        <v>1644000</v>
      </c>
      <c r="C75" s="12" t="s">
        <v>96</v>
      </c>
      <c r="D75" s="12" t="s">
        <v>140</v>
      </c>
      <c r="E75" s="12" t="s">
        <v>168</v>
      </c>
      <c r="F75" s="6">
        <v>4426634.08</v>
      </c>
    </row>
    <row r="76" spans="1:6" x14ac:dyDescent="0.25">
      <c r="A76" s="12" t="s">
        <v>58</v>
      </c>
      <c r="B76" s="15">
        <v>2110000</v>
      </c>
      <c r="C76" s="12" t="s">
        <v>96</v>
      </c>
      <c r="D76" s="12" t="s">
        <v>141</v>
      </c>
      <c r="E76" s="12" t="s">
        <v>168</v>
      </c>
      <c r="F76" s="6">
        <v>3733039.04</v>
      </c>
    </row>
    <row r="77" spans="1:6" x14ac:dyDescent="0.25">
      <c r="A77" s="12" t="s">
        <v>59</v>
      </c>
      <c r="B77" s="15">
        <v>2046000</v>
      </c>
      <c r="C77" s="12" t="s">
        <v>96</v>
      </c>
      <c r="D77" s="12" t="s">
        <v>142</v>
      </c>
      <c r="E77" s="12" t="s">
        <v>168</v>
      </c>
      <c r="F77" s="6">
        <v>2657197.5099999998</v>
      </c>
    </row>
    <row r="78" spans="1:6" x14ac:dyDescent="0.25">
      <c r="A78" s="12" t="s">
        <v>60</v>
      </c>
      <c r="B78" s="15">
        <v>1675000</v>
      </c>
      <c r="C78" s="12" t="s">
        <v>96</v>
      </c>
      <c r="D78" s="12" t="s">
        <v>143</v>
      </c>
      <c r="E78" s="12" t="s">
        <v>168</v>
      </c>
      <c r="F78" s="6">
        <v>4539019.0599999996</v>
      </c>
    </row>
    <row r="79" spans="1:6" x14ac:dyDescent="0.25">
      <c r="A79" s="12" t="s">
        <v>61</v>
      </c>
      <c r="B79" s="15">
        <v>1640000</v>
      </c>
      <c r="C79" s="12" t="s">
        <v>96</v>
      </c>
      <c r="D79" s="12" t="s">
        <v>144</v>
      </c>
      <c r="E79" s="12" t="s">
        <v>168</v>
      </c>
      <c r="F79" s="6">
        <v>3988877.74</v>
      </c>
    </row>
    <row r="80" spans="1:6" x14ac:dyDescent="0.25">
      <c r="A80" s="12" t="s">
        <v>62</v>
      </c>
      <c r="B80" s="15">
        <v>1598000</v>
      </c>
      <c r="C80" s="12" t="s">
        <v>96</v>
      </c>
      <c r="D80" s="12" t="s">
        <v>145</v>
      </c>
      <c r="E80" s="12" t="s">
        <v>168</v>
      </c>
      <c r="F80" s="6">
        <v>3512074.76</v>
      </c>
    </row>
    <row r="81" spans="1:8" x14ac:dyDescent="0.25">
      <c r="A81" s="12" t="s">
        <v>63</v>
      </c>
      <c r="B81" s="15">
        <v>1837000</v>
      </c>
      <c r="C81" s="12" t="s">
        <v>96</v>
      </c>
      <c r="D81" s="12" t="s">
        <v>146</v>
      </c>
      <c r="E81" s="12" t="s">
        <v>168</v>
      </c>
      <c r="F81" s="6">
        <v>3765784.39</v>
      </c>
    </row>
    <row r="82" spans="1:8" x14ac:dyDescent="0.25">
      <c r="A82" s="12" t="s">
        <v>64</v>
      </c>
      <c r="B82" s="15">
        <v>1568000</v>
      </c>
      <c r="C82" s="12" t="s">
        <v>96</v>
      </c>
      <c r="D82" s="12" t="s">
        <v>147</v>
      </c>
      <c r="E82" s="12" t="s">
        <v>168</v>
      </c>
      <c r="F82" s="6">
        <v>3950112.73</v>
      </c>
    </row>
    <row r="83" spans="1:8" x14ac:dyDescent="0.25">
      <c r="A83" s="12" t="s">
        <v>65</v>
      </c>
      <c r="B83" s="15">
        <v>1753000</v>
      </c>
      <c r="C83" s="12" t="s">
        <v>96</v>
      </c>
      <c r="D83" s="12" t="s">
        <v>148</v>
      </c>
      <c r="E83" s="12" t="s">
        <v>168</v>
      </c>
      <c r="F83" s="6">
        <v>3960138.9</v>
      </c>
    </row>
    <row r="84" spans="1:8" x14ac:dyDescent="0.25">
      <c r="A84" s="12" t="s">
        <v>66</v>
      </c>
      <c r="B84" s="15">
        <v>1365000</v>
      </c>
      <c r="C84" s="12" t="s">
        <v>96</v>
      </c>
      <c r="D84" s="12" t="s">
        <v>149</v>
      </c>
      <c r="E84" s="12" t="s">
        <v>168</v>
      </c>
      <c r="F84" s="6">
        <v>4877894.4800000004</v>
      </c>
    </row>
    <row r="85" spans="1:8" x14ac:dyDescent="0.25">
      <c r="A85" s="12" t="s">
        <v>67</v>
      </c>
      <c r="B85" s="15">
        <v>2113000</v>
      </c>
      <c r="C85" s="12" t="s">
        <v>96</v>
      </c>
      <c r="D85" s="12" t="s">
        <v>150</v>
      </c>
      <c r="E85" s="12" t="s">
        <v>168</v>
      </c>
      <c r="F85" s="6">
        <v>3483259.2</v>
      </c>
    </row>
    <row r="86" spans="1:8" x14ac:dyDescent="0.25">
      <c r="A86" s="12" t="s">
        <v>68</v>
      </c>
      <c r="B86" s="15">
        <v>1219000</v>
      </c>
      <c r="C86" s="12" t="s">
        <v>96</v>
      </c>
      <c r="D86" s="12" t="s">
        <v>151</v>
      </c>
      <c r="E86" s="12" t="s">
        <v>168</v>
      </c>
      <c r="F86" s="6">
        <v>3288679.15</v>
      </c>
    </row>
    <row r="87" spans="1:8" x14ac:dyDescent="0.25">
      <c r="A87" s="12" t="s">
        <v>69</v>
      </c>
      <c r="B87" s="15">
        <v>915000</v>
      </c>
      <c r="C87" s="12" t="s">
        <v>96</v>
      </c>
      <c r="D87" s="12" t="s">
        <v>152</v>
      </c>
      <c r="E87" s="12" t="s">
        <v>168</v>
      </c>
      <c r="F87" s="6">
        <v>3379543.35</v>
      </c>
    </row>
    <row r="88" spans="1:8" x14ac:dyDescent="0.25">
      <c r="A88" s="12" t="s">
        <v>70</v>
      </c>
      <c r="B88" s="15">
        <v>650000</v>
      </c>
      <c r="C88" s="12" t="s">
        <v>96</v>
      </c>
      <c r="D88" s="12" t="s">
        <v>153</v>
      </c>
      <c r="E88" s="12" t="s">
        <v>168</v>
      </c>
      <c r="F88" s="6">
        <v>2413892</v>
      </c>
    </row>
    <row r="89" spans="1:8" x14ac:dyDescent="0.25">
      <c r="A89" s="12" t="s">
        <v>71</v>
      </c>
      <c r="B89" s="15">
        <v>208100</v>
      </c>
      <c r="C89" s="12" t="s">
        <v>96</v>
      </c>
      <c r="D89" s="12" t="s">
        <v>154</v>
      </c>
      <c r="E89" s="12" t="s">
        <v>168</v>
      </c>
      <c r="F89" s="6">
        <v>417962.02</v>
      </c>
    </row>
    <row r="90" spans="1:8" x14ac:dyDescent="0.25">
      <c r="A90" s="12" t="s">
        <v>72</v>
      </c>
      <c r="B90" s="15">
        <v>1806000</v>
      </c>
      <c r="C90" s="12" t="s">
        <v>96</v>
      </c>
      <c r="D90" s="12" t="s">
        <v>155</v>
      </c>
      <c r="E90" s="12" t="s">
        <v>168</v>
      </c>
      <c r="F90" s="6">
        <v>3448501.22</v>
      </c>
    </row>
    <row r="91" spans="1:8" x14ac:dyDescent="0.25">
      <c r="A91" s="12" t="s">
        <v>73</v>
      </c>
      <c r="B91" s="15">
        <v>594000</v>
      </c>
      <c r="C91" s="12" t="s">
        <v>96</v>
      </c>
      <c r="D91" s="12" t="s">
        <v>156</v>
      </c>
      <c r="E91" s="12" t="s">
        <v>168</v>
      </c>
      <c r="F91" s="6">
        <v>741767.41</v>
      </c>
    </row>
    <row r="92" spans="1:8" x14ac:dyDescent="0.25">
      <c r="A92" s="12" t="s">
        <v>223</v>
      </c>
      <c r="B92" s="15">
        <v>82353</v>
      </c>
      <c r="C92" s="12" t="s">
        <v>95</v>
      </c>
      <c r="D92" s="12" t="s">
        <v>222</v>
      </c>
      <c r="E92" s="12" t="s">
        <v>167</v>
      </c>
      <c r="F92" s="6">
        <v>9545.66</v>
      </c>
    </row>
    <row r="93" spans="1:8" x14ac:dyDescent="0.25">
      <c r="A93" s="12" t="s">
        <v>42</v>
      </c>
      <c r="B93" s="15">
        <v>5112555</v>
      </c>
      <c r="C93" s="12" t="s">
        <v>95</v>
      </c>
      <c r="D93" s="12" t="s">
        <v>128</v>
      </c>
      <c r="E93" s="12" t="s">
        <v>168</v>
      </c>
      <c r="F93" s="6">
        <v>10639226.960000001</v>
      </c>
    </row>
    <row r="94" spans="1:8" x14ac:dyDescent="0.25">
      <c r="A94" s="12" t="s">
        <v>43</v>
      </c>
      <c r="B94" s="15">
        <v>6247755</v>
      </c>
      <c r="C94" s="12" t="s">
        <v>95</v>
      </c>
      <c r="D94" s="12" t="s">
        <v>129</v>
      </c>
      <c r="E94" s="12" t="s">
        <v>168</v>
      </c>
      <c r="F94" s="6">
        <v>14994612</v>
      </c>
    </row>
    <row r="95" spans="1:8" x14ac:dyDescent="0.25">
      <c r="F95" s="19">
        <f>SUM(F5:F94)</f>
        <v>2813285782.8140969</v>
      </c>
      <c r="H95" s="16">
        <f>+ROUND(F95/1000,0)</f>
        <v>2813286</v>
      </c>
    </row>
    <row r="97" spans="6:8" x14ac:dyDescent="0.25">
      <c r="F97" s="17"/>
      <c r="H97" s="16">
        <v>2813286</v>
      </c>
    </row>
    <row r="99" spans="6:8" x14ac:dyDescent="0.25">
      <c r="F99" s="18"/>
      <c r="H99" s="18">
        <f>+H95-H97</f>
        <v>0</v>
      </c>
    </row>
  </sheetData>
  <autoFilter ref="A4:F95">
    <sortState ref="A5:F96">
      <sortCondition ref="A4:A9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F42" sqref="F42"/>
    </sheetView>
  </sheetViews>
  <sheetFormatPr defaultRowHeight="15.75" x14ac:dyDescent="0.25"/>
  <cols>
    <col min="1" max="1" width="60.5703125" style="8" bestFit="1" customWidth="1"/>
    <col min="2" max="2" width="20.7109375" style="30" bestFit="1" customWidth="1"/>
    <col min="3" max="3" width="16" style="30" bestFit="1" customWidth="1"/>
    <col min="4" max="4" width="16.140625" style="30" customWidth="1"/>
    <col min="5" max="5" width="18" style="30" customWidth="1"/>
    <col min="6" max="6" width="21.85546875" style="30" bestFit="1" customWidth="1"/>
    <col min="7" max="7" width="22.85546875" style="30" bestFit="1" customWidth="1"/>
    <col min="8" max="8" width="14.28515625" style="8" bestFit="1" customWidth="1"/>
    <col min="9" max="9" width="9.140625" style="8"/>
    <col min="10" max="10" width="9.28515625" style="8" bestFit="1" customWidth="1"/>
    <col min="11" max="16384" width="9.140625" style="8"/>
  </cols>
  <sheetData>
    <row r="1" spans="1:11" ht="16.5" thickBot="1" x14ac:dyDescent="0.3">
      <c r="A1" s="31" t="s">
        <v>212</v>
      </c>
      <c r="B1" s="32"/>
      <c r="C1" s="32"/>
      <c r="D1" s="32"/>
      <c r="E1" s="32"/>
      <c r="F1" s="32"/>
      <c r="G1" s="33"/>
    </row>
    <row r="2" spans="1:11" ht="63" x14ac:dyDescent="0.25">
      <c r="A2" s="2" t="s">
        <v>3</v>
      </c>
      <c r="B2" s="22" t="s">
        <v>4</v>
      </c>
      <c r="C2" s="22" t="s">
        <v>213</v>
      </c>
      <c r="D2" s="22" t="s">
        <v>214</v>
      </c>
      <c r="E2" s="22" t="s">
        <v>215</v>
      </c>
      <c r="F2" s="22" t="s">
        <v>216</v>
      </c>
      <c r="G2" s="23" t="s">
        <v>217</v>
      </c>
    </row>
    <row r="3" spans="1:11" x14ac:dyDescent="0.25">
      <c r="A3" s="3" t="s">
        <v>174</v>
      </c>
      <c r="B3" s="24">
        <v>9000000</v>
      </c>
      <c r="C3" s="24">
        <v>8550000</v>
      </c>
      <c r="D3" s="24">
        <v>10792324</v>
      </c>
      <c r="E3" s="24">
        <f t="shared" ref="E3:E21" si="0">+B3-C3</f>
        <v>450000</v>
      </c>
      <c r="F3" s="24">
        <v>2571853</v>
      </c>
      <c r="G3" s="25">
        <f>+F3/$J$5</f>
        <v>2056741.9706506326</v>
      </c>
      <c r="H3" s="20"/>
      <c r="I3" s="8" t="s">
        <v>5</v>
      </c>
      <c r="K3" s="20"/>
    </row>
    <row r="4" spans="1:11" x14ac:dyDescent="0.25">
      <c r="A4" s="3" t="s">
        <v>175</v>
      </c>
      <c r="B4" s="24">
        <v>9000000</v>
      </c>
      <c r="C4" s="24">
        <v>8595000</v>
      </c>
      <c r="D4" s="24">
        <v>11753669</v>
      </c>
      <c r="E4" s="24">
        <f t="shared" si="0"/>
        <v>405000</v>
      </c>
      <c r="F4" s="24">
        <v>1635931</v>
      </c>
      <c r="G4" s="25">
        <f t="shared" ref="G4:G22" si="1">+F4/$J$5</f>
        <v>1308273.82</v>
      </c>
      <c r="H4" s="20"/>
      <c r="I4" s="8" t="s">
        <v>6</v>
      </c>
      <c r="J4" s="8">
        <v>1.1691365</v>
      </c>
      <c r="K4" s="20"/>
    </row>
    <row r="5" spans="1:11" x14ac:dyDescent="0.25">
      <c r="A5" s="3" t="s">
        <v>176</v>
      </c>
      <c r="B5" s="24">
        <v>9000000</v>
      </c>
      <c r="C5" s="24">
        <v>8550000</v>
      </c>
      <c r="D5" s="24">
        <v>10062239</v>
      </c>
      <c r="E5" s="24">
        <f t="shared" si="0"/>
        <v>450000</v>
      </c>
      <c r="F5" s="24">
        <v>2728263</v>
      </c>
      <c r="G5" s="25">
        <f t="shared" si="1"/>
        <v>2181824.9406452104</v>
      </c>
      <c r="H5" s="20"/>
      <c r="I5" s="8" t="s">
        <v>7</v>
      </c>
      <c r="J5" s="14">
        <v>1.2504500013613358</v>
      </c>
      <c r="K5" s="20"/>
    </row>
    <row r="6" spans="1:11" x14ac:dyDescent="0.25">
      <c r="A6" s="3" t="s">
        <v>177</v>
      </c>
      <c r="B6" s="24">
        <v>9000000</v>
      </c>
      <c r="C6" s="24">
        <v>8577900</v>
      </c>
      <c r="D6" s="24">
        <v>9489743</v>
      </c>
      <c r="E6" s="24">
        <f t="shared" si="0"/>
        <v>422100</v>
      </c>
      <c r="F6" s="24">
        <v>2252885</v>
      </c>
      <c r="G6" s="25">
        <f t="shared" si="1"/>
        <v>1801659.400653634</v>
      </c>
      <c r="K6" s="20"/>
    </row>
    <row r="7" spans="1:11" x14ac:dyDescent="0.25">
      <c r="A7" s="3" t="s">
        <v>178</v>
      </c>
      <c r="B7" s="24">
        <v>8800000</v>
      </c>
      <c r="C7" s="24">
        <v>8324800</v>
      </c>
      <c r="D7" s="24">
        <v>7887678</v>
      </c>
      <c r="E7" s="24">
        <f t="shared" si="0"/>
        <v>475200</v>
      </c>
      <c r="F7" s="24">
        <v>5900964</v>
      </c>
      <c r="G7" s="25">
        <f t="shared" si="1"/>
        <v>4719072.32882223</v>
      </c>
      <c r="H7" s="20"/>
      <c r="K7" s="20"/>
    </row>
    <row r="8" spans="1:11" x14ac:dyDescent="0.25">
      <c r="A8" s="3" t="s">
        <v>179</v>
      </c>
      <c r="B8" s="24">
        <v>5600000</v>
      </c>
      <c r="C8" s="24">
        <v>5266800</v>
      </c>
      <c r="D8" s="24">
        <v>3710446</v>
      </c>
      <c r="E8" s="24">
        <f t="shared" si="0"/>
        <v>333200</v>
      </c>
      <c r="F8" s="24">
        <v>3501265</v>
      </c>
      <c r="G8" s="25">
        <f t="shared" si="1"/>
        <v>2800003.9955122191</v>
      </c>
      <c r="H8" s="20"/>
      <c r="K8" s="20"/>
    </row>
    <row r="9" spans="1:11" x14ac:dyDescent="0.25">
      <c r="A9" s="3" t="s">
        <v>180</v>
      </c>
      <c r="B9" s="24">
        <v>1600000</v>
      </c>
      <c r="C9" s="24">
        <v>1544800</v>
      </c>
      <c r="D9" s="24">
        <v>2048240</v>
      </c>
      <c r="E9" s="24">
        <f t="shared" si="0"/>
        <v>55200</v>
      </c>
      <c r="F9" s="24">
        <v>929622</v>
      </c>
      <c r="G9" s="25">
        <f t="shared" si="1"/>
        <v>743429.96440316865</v>
      </c>
      <c r="H9" s="20"/>
      <c r="K9" s="20"/>
    </row>
    <row r="10" spans="1:11" x14ac:dyDescent="0.25">
      <c r="A10" s="3" t="s">
        <v>181</v>
      </c>
      <c r="B10" s="24">
        <v>10000000</v>
      </c>
      <c r="C10" s="24">
        <v>9072000</v>
      </c>
      <c r="D10" s="24">
        <v>8251394</v>
      </c>
      <c r="E10" s="24">
        <f t="shared" si="0"/>
        <v>928000</v>
      </c>
      <c r="F10" s="24">
        <v>7428283</v>
      </c>
      <c r="G10" s="25">
        <f t="shared" si="1"/>
        <v>5940487.8179159518</v>
      </c>
      <c r="H10" s="20"/>
      <c r="K10" s="20"/>
    </row>
    <row r="11" spans="1:11" x14ac:dyDescent="0.25">
      <c r="A11" s="3" t="s">
        <v>182</v>
      </c>
      <c r="B11" s="24">
        <v>8000000</v>
      </c>
      <c r="C11" s="24">
        <v>6948000</v>
      </c>
      <c r="D11" s="24">
        <v>3491748</v>
      </c>
      <c r="E11" s="24">
        <f t="shared" si="0"/>
        <v>1052000</v>
      </c>
      <c r="F11" s="24">
        <v>6053258</v>
      </c>
      <c r="G11" s="25">
        <f t="shared" si="1"/>
        <v>4840863.6838017991</v>
      </c>
      <c r="H11" s="20"/>
      <c r="K11" s="20"/>
    </row>
    <row r="12" spans="1:11" x14ac:dyDescent="0.25">
      <c r="A12" s="3" t="s">
        <v>183</v>
      </c>
      <c r="B12" s="24">
        <v>2000000</v>
      </c>
      <c r="C12" s="24">
        <v>1927000</v>
      </c>
      <c r="D12" s="24">
        <v>2533038</v>
      </c>
      <c r="E12" s="24">
        <f t="shared" si="0"/>
        <v>73000</v>
      </c>
      <c r="F12" s="24">
        <v>1444536</v>
      </c>
      <c r="G12" s="25">
        <f t="shared" si="1"/>
        <v>1155212.9220899416</v>
      </c>
      <c r="H12" s="20"/>
      <c r="K12" s="20"/>
    </row>
    <row r="13" spans="1:11" x14ac:dyDescent="0.25">
      <c r="A13" s="3" t="s">
        <v>184</v>
      </c>
      <c r="B13" s="24">
        <v>10000000</v>
      </c>
      <c r="C13" s="24">
        <v>8380000</v>
      </c>
      <c r="D13" s="24">
        <v>4289869</v>
      </c>
      <c r="E13" s="24">
        <f t="shared" si="0"/>
        <v>1620000</v>
      </c>
      <c r="F13" s="24">
        <v>8416921</v>
      </c>
      <c r="G13" s="25">
        <f t="shared" si="1"/>
        <v>6731113.5917763161</v>
      </c>
      <c r="H13" s="20"/>
      <c r="K13" s="20"/>
    </row>
    <row r="14" spans="1:11" x14ac:dyDescent="0.25">
      <c r="A14" s="3" t="s">
        <v>185</v>
      </c>
      <c r="B14" s="24">
        <v>6000000</v>
      </c>
      <c r="C14" s="24">
        <v>4914000</v>
      </c>
      <c r="D14" s="24">
        <v>2262637</v>
      </c>
      <c r="E14" s="24">
        <f t="shared" si="0"/>
        <v>1086000</v>
      </c>
      <c r="F14" s="24">
        <v>3884288</v>
      </c>
      <c r="G14" s="25">
        <f t="shared" si="1"/>
        <v>3106312.1242522821</v>
      </c>
      <c r="H14" s="20"/>
      <c r="K14" s="20"/>
    </row>
    <row r="15" spans="1:11" x14ac:dyDescent="0.25">
      <c r="A15" s="3" t="s">
        <v>186</v>
      </c>
      <c r="B15" s="24">
        <v>2000000</v>
      </c>
      <c r="C15" s="24">
        <v>1631000</v>
      </c>
      <c r="D15" s="24">
        <v>226742</v>
      </c>
      <c r="E15" s="24">
        <f t="shared" si="0"/>
        <v>369000</v>
      </c>
      <c r="F15" s="24">
        <v>1938950</v>
      </c>
      <c r="G15" s="25">
        <f t="shared" si="1"/>
        <v>1550601.781669887</v>
      </c>
      <c r="H15" s="20"/>
      <c r="K15" s="20"/>
    </row>
    <row r="16" spans="1:11" x14ac:dyDescent="0.25">
      <c r="A16" s="3" t="s">
        <v>187</v>
      </c>
      <c r="B16" s="24">
        <v>2000000</v>
      </c>
      <c r="C16" s="24">
        <v>1926000</v>
      </c>
      <c r="D16" s="24">
        <v>1926009</v>
      </c>
      <c r="E16" s="24">
        <f t="shared" si="0"/>
        <v>74000</v>
      </c>
      <c r="F16" s="24">
        <v>1408286</v>
      </c>
      <c r="G16" s="25">
        <f t="shared" si="1"/>
        <v>1126223.3583644542</v>
      </c>
      <c r="H16" s="20"/>
      <c r="K16" s="20"/>
    </row>
    <row r="17" spans="1:11" x14ac:dyDescent="0.25">
      <c r="A17" s="3" t="s">
        <v>188</v>
      </c>
      <c r="B17" s="24">
        <v>10000000</v>
      </c>
      <c r="C17" s="24">
        <v>7830000</v>
      </c>
      <c r="D17" s="24">
        <v>3382306</v>
      </c>
      <c r="E17" s="24">
        <f t="shared" si="0"/>
        <v>2170000</v>
      </c>
      <c r="F17" s="24">
        <v>8202831</v>
      </c>
      <c r="G17" s="25">
        <f t="shared" si="1"/>
        <v>6559903.2276938455</v>
      </c>
      <c r="H17" s="20"/>
      <c r="K17" s="20"/>
    </row>
    <row r="18" spans="1:11" x14ac:dyDescent="0.25">
      <c r="A18" s="3" t="s">
        <v>189</v>
      </c>
      <c r="B18" s="24">
        <v>6000000</v>
      </c>
      <c r="C18" s="24">
        <v>4845000</v>
      </c>
      <c r="D18" s="24">
        <v>2055477</v>
      </c>
      <c r="E18" s="24">
        <f t="shared" si="0"/>
        <v>1155000</v>
      </c>
      <c r="F18" s="24">
        <v>3854064</v>
      </c>
      <c r="G18" s="25">
        <f t="shared" si="1"/>
        <v>3082141.6256580995</v>
      </c>
      <c r="H18" s="20"/>
      <c r="K18" s="20"/>
    </row>
    <row r="19" spans="1:11" x14ac:dyDescent="0.25">
      <c r="A19" s="3" t="s">
        <v>190</v>
      </c>
      <c r="B19" s="24">
        <v>2000000</v>
      </c>
      <c r="C19" s="24">
        <v>1558000</v>
      </c>
      <c r="D19" s="24">
        <v>173572</v>
      </c>
      <c r="E19" s="24">
        <f t="shared" si="0"/>
        <v>442000</v>
      </c>
      <c r="F19" s="24">
        <v>1853335</v>
      </c>
      <c r="G19" s="25">
        <f t="shared" si="1"/>
        <v>1482134.4299910571</v>
      </c>
      <c r="H19" s="20"/>
      <c r="K19" s="20"/>
    </row>
    <row r="20" spans="1:11" x14ac:dyDescent="0.25">
      <c r="A20" s="3" t="s">
        <v>191</v>
      </c>
      <c r="B20" s="24">
        <v>2000000</v>
      </c>
      <c r="C20" s="24">
        <v>1854000</v>
      </c>
      <c r="D20" s="24">
        <v>1570583</v>
      </c>
      <c r="E20" s="24">
        <f t="shared" si="0"/>
        <v>146000</v>
      </c>
      <c r="F20" s="24">
        <v>1249860</v>
      </c>
      <c r="G20" s="25">
        <f t="shared" si="1"/>
        <v>999528.16877068777</v>
      </c>
      <c r="H20" s="20"/>
      <c r="K20" s="20"/>
    </row>
    <row r="21" spans="1:11" x14ac:dyDescent="0.25">
      <c r="A21" s="3" t="s">
        <v>192</v>
      </c>
      <c r="B21" s="24">
        <v>20000000</v>
      </c>
      <c r="C21" s="24">
        <v>13478000</v>
      </c>
      <c r="D21" s="24">
        <v>1651461</v>
      </c>
      <c r="E21" s="24">
        <f t="shared" si="0"/>
        <v>6522000</v>
      </c>
      <c r="F21" s="24">
        <v>13715782</v>
      </c>
      <c r="G21" s="25">
        <f t="shared" si="1"/>
        <v>10968676.86438318</v>
      </c>
      <c r="H21" s="20"/>
      <c r="K21" s="20"/>
    </row>
    <row r="22" spans="1:11" x14ac:dyDescent="0.25">
      <c r="A22" s="3" t="s">
        <v>193</v>
      </c>
      <c r="B22" s="24">
        <v>20000000</v>
      </c>
      <c r="C22" s="24">
        <v>9830000</v>
      </c>
      <c r="D22" s="24">
        <v>1041028</v>
      </c>
      <c r="E22" s="24">
        <f>+B22-C22</f>
        <v>10170000</v>
      </c>
      <c r="F22" s="24">
        <v>9592781</v>
      </c>
      <c r="G22" s="25">
        <f t="shared" si="1"/>
        <v>7671463.064941871</v>
      </c>
      <c r="H22" s="20"/>
    </row>
    <row r="23" spans="1:11" x14ac:dyDescent="0.25">
      <c r="A23" s="3" t="s">
        <v>194</v>
      </c>
      <c r="B23" s="26">
        <v>20000000</v>
      </c>
      <c r="C23" s="26">
        <v>16453055.4</v>
      </c>
      <c r="D23" s="26">
        <v>4505203.63</v>
      </c>
      <c r="E23" s="26">
        <f>+B23-C23</f>
        <v>3546944.5999999996</v>
      </c>
      <c r="F23" s="26">
        <v>26921577</v>
      </c>
      <c r="G23" s="25">
        <f>+F23</f>
        <v>26921577</v>
      </c>
    </row>
    <row r="24" spans="1:11" x14ac:dyDescent="0.25">
      <c r="A24" s="3" t="s">
        <v>195</v>
      </c>
      <c r="B24" s="24">
        <v>30000000</v>
      </c>
      <c r="C24" s="24">
        <v>28538035</v>
      </c>
      <c r="D24" s="24">
        <v>10449531.99</v>
      </c>
      <c r="E24" s="24">
        <f>+B24-C24</f>
        <v>1461965</v>
      </c>
      <c r="F24" s="27">
        <v>24490815.469999999</v>
      </c>
      <c r="G24" s="25">
        <f>+F24/J5</f>
        <v>19585601.538116213</v>
      </c>
    </row>
    <row r="25" spans="1:11" x14ac:dyDescent="0.25">
      <c r="A25" s="3" t="s">
        <v>196</v>
      </c>
      <c r="B25" s="28">
        <v>50000000</v>
      </c>
      <c r="C25" s="28">
        <v>30132714</v>
      </c>
      <c r="D25" s="28">
        <v>4865279</v>
      </c>
      <c r="E25" s="28">
        <f>+B25-C25</f>
        <v>19867286</v>
      </c>
      <c r="F25" s="28">
        <v>30690910</v>
      </c>
      <c r="G25" s="25">
        <f>+F25/J4</f>
        <v>26250921.085775699</v>
      </c>
      <c r="H25" s="21"/>
    </row>
    <row r="26" spans="1:11" x14ac:dyDescent="0.25">
      <c r="A26" s="1" t="s">
        <v>197</v>
      </c>
      <c r="B26" s="24">
        <v>18000000</v>
      </c>
      <c r="C26" s="24">
        <v>17550000</v>
      </c>
      <c r="D26" s="24">
        <v>29957227</v>
      </c>
      <c r="E26" s="24">
        <f t="shared" ref="E26:E34" si="2">+B26-C26</f>
        <v>450000</v>
      </c>
      <c r="F26" s="24">
        <v>1410898</v>
      </c>
      <c r="G26" s="25">
        <f>+F26/$J$5</f>
        <v>1128312.2063768948</v>
      </c>
    </row>
    <row r="27" spans="1:11" x14ac:dyDescent="0.25">
      <c r="A27" s="1" t="s">
        <v>198</v>
      </c>
      <c r="B27" s="24">
        <v>10000000</v>
      </c>
      <c r="C27" s="24">
        <v>9450000</v>
      </c>
      <c r="D27" s="24">
        <v>12969138</v>
      </c>
      <c r="E27" s="24">
        <f t="shared" si="2"/>
        <v>550000</v>
      </c>
      <c r="F27" s="24">
        <v>2534438</v>
      </c>
      <c r="G27" s="25">
        <f t="shared" ref="G27:G34" si="3">+F27/$J$5</f>
        <v>2026820.7423254161</v>
      </c>
    </row>
    <row r="28" spans="1:11" x14ac:dyDescent="0.25">
      <c r="A28" s="1" t="s">
        <v>199</v>
      </c>
      <c r="B28" s="24">
        <v>8000000</v>
      </c>
      <c r="C28" s="24">
        <v>7860000</v>
      </c>
      <c r="D28" s="24">
        <v>9201707</v>
      </c>
      <c r="E28" s="24">
        <f t="shared" si="2"/>
        <v>140000</v>
      </c>
      <c r="F28" s="24">
        <v>3247117</v>
      </c>
      <c r="G28" s="25">
        <f t="shared" si="3"/>
        <v>2596758.7640169053</v>
      </c>
    </row>
    <row r="29" spans="1:11" x14ac:dyDescent="0.25">
      <c r="A29" s="1" t="s">
        <v>200</v>
      </c>
      <c r="B29" s="24">
        <v>17000000</v>
      </c>
      <c r="C29" s="24">
        <v>15980000</v>
      </c>
      <c r="D29" s="24">
        <v>16694106</v>
      </c>
      <c r="E29" s="24">
        <f t="shared" si="2"/>
        <v>1020000</v>
      </c>
      <c r="F29" s="24">
        <v>8162792</v>
      </c>
      <c r="G29" s="25">
        <f t="shared" si="3"/>
        <v>6527883.5548109552</v>
      </c>
    </row>
    <row r="30" spans="1:11" x14ac:dyDescent="0.25">
      <c r="A30" s="1" t="s">
        <v>201</v>
      </c>
      <c r="B30" s="24">
        <v>3000000</v>
      </c>
      <c r="C30" s="24">
        <v>2940000</v>
      </c>
      <c r="D30" s="24">
        <v>2672182</v>
      </c>
      <c r="E30" s="24">
        <f t="shared" si="2"/>
        <v>60000</v>
      </c>
      <c r="F30" s="24">
        <v>2205078</v>
      </c>
      <c r="G30" s="25">
        <f t="shared" si="3"/>
        <v>1763427.5641564101</v>
      </c>
    </row>
    <row r="31" spans="1:11" x14ac:dyDescent="0.25">
      <c r="A31" s="1" t="s">
        <v>219</v>
      </c>
      <c r="B31" s="24">
        <v>14000000</v>
      </c>
      <c r="C31" s="24">
        <v>8435000</v>
      </c>
      <c r="D31" s="24">
        <v>2904699</v>
      </c>
      <c r="E31" s="24">
        <f t="shared" si="2"/>
        <v>5565000</v>
      </c>
      <c r="F31" s="24">
        <v>7805887</v>
      </c>
      <c r="G31" s="25">
        <f t="shared" si="3"/>
        <v>6242462.306771093</v>
      </c>
    </row>
    <row r="32" spans="1:11" x14ac:dyDescent="0.25">
      <c r="A32" s="1" t="s">
        <v>202</v>
      </c>
      <c r="B32" s="24">
        <v>6000000</v>
      </c>
      <c r="C32" s="24">
        <v>4950000</v>
      </c>
      <c r="D32" s="24">
        <v>1369478</v>
      </c>
      <c r="E32" s="24">
        <f t="shared" si="2"/>
        <v>1050000</v>
      </c>
      <c r="F32" s="24">
        <v>5332544</v>
      </c>
      <c r="G32" s="25">
        <f t="shared" si="3"/>
        <v>4264499.975364536</v>
      </c>
    </row>
    <row r="33" spans="1:7" x14ac:dyDescent="0.25">
      <c r="A33" s="1" t="s">
        <v>203</v>
      </c>
      <c r="B33" s="24">
        <v>30000000</v>
      </c>
      <c r="C33" s="24">
        <v>10575000</v>
      </c>
      <c r="D33" s="24">
        <v>647236</v>
      </c>
      <c r="E33" s="24">
        <f t="shared" si="2"/>
        <v>19425000</v>
      </c>
      <c r="F33" s="24">
        <v>10605537</v>
      </c>
      <c r="G33" s="25">
        <f t="shared" si="3"/>
        <v>8481376.2952968925</v>
      </c>
    </row>
    <row r="34" spans="1:7" x14ac:dyDescent="0.25">
      <c r="A34" s="1" t="s">
        <v>218</v>
      </c>
      <c r="B34" s="24">
        <v>15000000</v>
      </c>
      <c r="C34" s="24">
        <v>1320000</v>
      </c>
      <c r="D34" s="24">
        <v>0</v>
      </c>
      <c r="E34" s="24">
        <f t="shared" si="2"/>
        <v>13680000</v>
      </c>
      <c r="F34" s="24">
        <v>1320000</v>
      </c>
      <c r="G34" s="25">
        <f t="shared" si="3"/>
        <v>1055619.9756591201</v>
      </c>
    </row>
    <row r="35" spans="1:7" x14ac:dyDescent="0.25">
      <c r="A35" s="1" t="s">
        <v>204</v>
      </c>
      <c r="B35" s="28">
        <v>10000000</v>
      </c>
      <c r="C35" s="28">
        <v>9500000</v>
      </c>
      <c r="D35" s="28">
        <v>10893793</v>
      </c>
      <c r="E35" s="28">
        <f>+B35-C35</f>
        <v>500000</v>
      </c>
      <c r="F35" s="28">
        <v>3712246</v>
      </c>
      <c r="G35" s="25">
        <f>+F35/$J$4</f>
        <v>3175203.2376031368</v>
      </c>
    </row>
    <row r="36" spans="1:7" x14ac:dyDescent="0.25">
      <c r="A36" s="1" t="s">
        <v>205</v>
      </c>
      <c r="B36" s="28">
        <v>5000000</v>
      </c>
      <c r="C36" s="28">
        <v>4800000</v>
      </c>
      <c r="D36" s="28">
        <v>5644365</v>
      </c>
      <c r="E36" s="28">
        <f t="shared" ref="E36:E37" si="4">+B36-C36</f>
        <v>200000</v>
      </c>
      <c r="F36" s="28">
        <v>1002232</v>
      </c>
      <c r="G36" s="25">
        <f t="shared" ref="G36:G37" si="5">+F36/$J$4</f>
        <v>857241.22033654747</v>
      </c>
    </row>
    <row r="37" spans="1:7" x14ac:dyDescent="0.25">
      <c r="A37" s="1" t="s">
        <v>206</v>
      </c>
      <c r="B37" s="28">
        <v>13000000</v>
      </c>
      <c r="C37" s="28">
        <v>11310000</v>
      </c>
      <c r="D37" s="28">
        <v>4332128</v>
      </c>
      <c r="E37" s="28">
        <f t="shared" si="4"/>
        <v>1690000</v>
      </c>
      <c r="F37" s="28">
        <v>11429352</v>
      </c>
      <c r="G37" s="25">
        <f t="shared" si="5"/>
        <v>9775891.8654921819</v>
      </c>
    </row>
    <row r="38" spans="1:7" x14ac:dyDescent="0.25">
      <c r="A38" s="3" t="s">
        <v>207</v>
      </c>
      <c r="B38" s="25">
        <v>54700000</v>
      </c>
      <c r="C38" s="25"/>
      <c r="D38" s="25"/>
      <c r="E38" s="25"/>
      <c r="F38" s="25"/>
      <c r="G38" s="25">
        <v>54700000</v>
      </c>
    </row>
    <row r="39" spans="1:7" ht="16.5" thickBot="1" x14ac:dyDescent="0.3">
      <c r="A39" s="4" t="s">
        <v>224</v>
      </c>
      <c r="B39" s="29"/>
      <c r="C39" s="29"/>
      <c r="D39" s="29"/>
      <c r="E39" s="29"/>
      <c r="F39" s="29"/>
      <c r="G39" s="5">
        <f>SUM(G3:G38)</f>
        <v>246179266.41409847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Holdings</vt:lpstr>
      <vt:lpstr>CPF Private Equity 2017</vt:lpstr>
    </vt:vector>
  </TitlesOfParts>
  <Company>Northants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fcoates</dc:creator>
  <cp:lastModifiedBy>FCoates</cp:lastModifiedBy>
  <dcterms:created xsi:type="dcterms:W3CDTF">2017-08-02T09:10:52Z</dcterms:created>
  <dcterms:modified xsi:type="dcterms:W3CDTF">2017-11-28T13:46:50Z</dcterms:modified>
</cp:coreProperties>
</file>